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https://wopi.dropbox.com/wopi/files/oid_2270940216414100224/WOPIServiceId_TP_DROPBOX_PLUS/WOPIUserId_-/"/>
    </mc:Choice>
  </mc:AlternateContent>
  <xr:revisionPtr revIDLastSave="123" documentId="11_21779ACCDE2FDA9C37D71E0569EF0911A24CCBA9" xr6:coauthVersionLast="47" xr6:coauthVersionMax="47" xr10:uidLastSave="{9818E4E1-ED5C-B040-A6BB-EDA344B07215}"/>
  <bookViews>
    <workbookView xWindow="0" yWindow="660" windowWidth="30240" windowHeight="18980" xr2:uid="{00000000-000D-0000-FFFF-FFFF00000000}"/>
  </bookViews>
  <sheets>
    <sheet name="Start Here" sheetId="1" r:id="rId1"/>
    <sheet name="Criteria Weights" sheetId="2" r:id="rId2"/>
    <sheet name="Question Matrix" sheetId="3" r:id="rId3"/>
    <sheet name="Weighted Scorecard" sheetId="4" r:id="rId4"/>
    <sheet name="TCO Comparison" sheetId="5" r:id="rId5"/>
    <sheet name="Trial Validation" sheetId="6" r:id="rId6"/>
    <sheet name="Recommendation Summary" sheetId="7" r:id="rId7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7" l="1"/>
  <c r="I15" i="5"/>
  <c r="C8" i="7"/>
  <c r="J5" i="4"/>
  <c r="J6" i="4"/>
  <c r="J7" i="4"/>
  <c r="J8" i="4"/>
  <c r="J9" i="4"/>
  <c r="J10" i="4"/>
  <c r="J11" i="4"/>
  <c r="J12" i="4"/>
  <c r="J14" i="4"/>
  <c r="B8" i="7"/>
  <c r="D7" i="7"/>
  <c r="G15" i="5"/>
  <c r="C7" i="7"/>
  <c r="H5" i="4"/>
  <c r="H6" i="4"/>
  <c r="H7" i="4"/>
  <c r="H8" i="4"/>
  <c r="H9" i="4"/>
  <c r="H10" i="4"/>
  <c r="H11" i="4"/>
  <c r="H12" i="4"/>
  <c r="H14" i="4"/>
  <c r="B7" i="7"/>
  <c r="D6" i="7"/>
  <c r="E15" i="5"/>
  <c r="C6" i="7"/>
  <c r="F5" i="4"/>
  <c r="F6" i="4"/>
  <c r="F7" i="4"/>
  <c r="F8" i="4"/>
  <c r="F9" i="4"/>
  <c r="F10" i="4"/>
  <c r="F11" i="4"/>
  <c r="F12" i="4"/>
  <c r="F14" i="4"/>
  <c r="B6" i="7"/>
  <c r="D5" i="7"/>
  <c r="C15" i="5"/>
  <c r="C5" i="7"/>
  <c r="D5" i="4"/>
  <c r="D6" i="4"/>
  <c r="D7" i="4"/>
  <c r="D8" i="4"/>
  <c r="D9" i="4"/>
  <c r="D10" i="4"/>
  <c r="D11" i="4"/>
  <c r="D12" i="4"/>
  <c r="D14" i="4"/>
  <c r="B5" i="7"/>
  <c r="J15" i="4"/>
  <c r="H15" i="4"/>
  <c r="F15" i="4"/>
  <c r="D15" i="4"/>
  <c r="B12" i="4"/>
  <c r="B11" i="4"/>
  <c r="B10" i="4"/>
  <c r="B9" i="4"/>
  <c r="B8" i="4"/>
  <c r="B7" i="4"/>
  <c r="B6" i="4"/>
  <c r="B5" i="4"/>
  <c r="B14" i="2"/>
  <c r="B15" i="2"/>
</calcChain>
</file>

<file path=xl/sharedStrings.xml><?xml version="1.0" encoding="utf-8"?>
<sst xmlns="http://schemas.openxmlformats.org/spreadsheetml/2006/main" count="279" uniqueCount="231">
  <si>
    <t>Data Replication Buying Guide Companion Worksheet</t>
  </si>
  <si>
    <t>Use this workbook to rank buying criteria, compare vendors, document trial results, and build an internal recommendation.</t>
  </si>
  <si>
    <t>How to Use This Worksheet</t>
  </si>
  <si>
    <t>Enter vendor names</t>
  </si>
  <si>
    <t>Use the default vendor columns or rename Vendor 2, Vendor 3, and Vendor 4 in each worksheet.</t>
  </si>
  <si>
    <t>Set your weights</t>
  </si>
  <si>
    <t>Adjust the weights on Criteria Weights so the scorecard reflects your project priorities.</t>
  </si>
  <si>
    <t>Capture vendor answers</t>
  </si>
  <si>
    <t>Use the Question Matrix to document vendor responses, follow-up needs, and evidence.</t>
  </si>
  <si>
    <t>Score each vendor</t>
  </si>
  <si>
    <t>Use the Weighted Scorecard to assign 0-3 scores and compare overall fit.</t>
  </si>
  <si>
    <t>Document TCO and trial results</t>
  </si>
  <si>
    <t>Use TCO Comparison and Trial Validation to capture practical buying and deployment evidence.</t>
  </si>
  <si>
    <t>Prepare your recommendation</t>
  </si>
  <si>
    <t>Use Recommendation Summary to align stakeholders around a final decision.</t>
  </si>
  <si>
    <t>Score</t>
  </si>
  <si>
    <t>Meaning</t>
  </si>
  <si>
    <t>When to Use</t>
  </si>
  <si>
    <t>Does not meet requirement</t>
  </si>
  <si>
    <t>The vendor cannot support this requirement or has a clear blocker.</t>
  </si>
  <si>
    <t>Partial fit / concern</t>
  </si>
  <si>
    <t>The vendor can support part of the need, but with limits, added cost, custom work, or risk.</t>
  </si>
  <si>
    <t>Meets requirement</t>
  </si>
  <si>
    <t>The vendor supports the requirement with acceptable effort and risk.</t>
  </si>
  <si>
    <t>Strong fit</t>
  </si>
  <si>
    <t>The vendor supports the requirement well and provides credible evidence.</t>
  </si>
  <si>
    <t>Criteria Weights</t>
  </si>
  <si>
    <t>Adjust the Your Weight column to reflect the priorities of your project. Weights should total 100%.</t>
  </si>
  <si>
    <t>Evaluation Area</t>
  </si>
  <si>
    <t>What It Covers</t>
  </si>
  <si>
    <t>Suggested Weight %</t>
  </si>
  <si>
    <t>Your Weight %</t>
  </si>
  <si>
    <t>Notes</t>
  </si>
  <si>
    <t>Architecture Fit</t>
  </si>
  <si>
    <t>Required sources, destinations, heterogeneous replication, deployment model, and mirroring or streaming support.</t>
  </si>
  <si>
    <t>Product + Performance</t>
  </si>
  <si>
    <t>CDC method, latency, throughput, initial load, baseline planning, and production impact.</t>
  </si>
  <si>
    <t>Configuration + Data Control</t>
  </si>
  <si>
    <t>Setup effort, coding requirements, filtering, mapping, transformations, automation, and monitoring.</t>
  </si>
  <si>
    <t>Recovery + Change Handling</t>
  </si>
  <si>
    <t>Checkpointing, resume behavior, planned downtime, schema changes, alerts, and visibility.</t>
  </si>
  <si>
    <t>Pricing + TCO</t>
  </si>
  <si>
    <t>Pricing metric, scale costs, support costs, professional services, infrastructure, and internal labor.</t>
  </si>
  <si>
    <t>Support + Vendor Partnership</t>
  </si>
  <si>
    <t>Channels, responsiveness, technical depth, implementation help, trial support, and cross-platform expertise.</t>
  </si>
  <si>
    <t>Deployment + Procurement</t>
  </si>
  <si>
    <t>On-premises/cloud/hybrid fit, sizing, trial-to-production path, marketplace or partner purchase options.</t>
  </si>
  <si>
    <t>Long-Term Flexibility</t>
  </si>
  <si>
    <t>Ability to add sources, targets, workflows, and deployment models without forcing a new tool or pricing model.</t>
  </si>
  <si>
    <t>Total Your Weight %</t>
  </si>
  <si>
    <t>Weight Check</t>
  </si>
  <si>
    <t>Vendor Question Matrix</t>
  </si>
  <si>
    <t>Use this matrix to ask every vendor the same questions and document evidence before scoring.</t>
  </si>
  <si>
    <t>Question to Ask</t>
  </si>
  <si>
    <t>What to Look For</t>
  </si>
  <si>
    <t>Priority</t>
  </si>
  <si>
    <t>Stelo Notes</t>
  </si>
  <si>
    <t>Vendor 2 Notes</t>
  </si>
  <si>
    <t>Vendor 3 Notes</t>
  </si>
  <si>
    <t>Vendor 4 Notes</t>
  </si>
  <si>
    <t>Follow-Up / Owner</t>
  </si>
  <si>
    <t>Source + Target Coverage</t>
  </si>
  <si>
    <t>Does the product support our required systems today? What happens when we add new systems later?</t>
  </si>
  <si>
    <t>Broad source and target support without forcing a new tool for each use case.</t>
  </si>
  <si>
    <t>High</t>
  </si>
  <si>
    <t>Anywhere-to-anywhere replication across supported mixed systems. Confirm exact source and target list.</t>
  </si>
  <si>
    <t>Heterogeneous Replication</t>
  </si>
  <si>
    <t>Can the tool move data across different database vendors, cloud platforms, and analytics systems?</t>
  </si>
  <si>
    <t>Support across mixed environments, not only one vendor ecosystem.</t>
  </si>
  <si>
    <t>Built for heterogeneous data replication across mixed environments.</t>
  </si>
  <si>
    <t>Mirroring + Streaming Fit</t>
  </si>
  <si>
    <t>Does the platform support mirroring, streaming replication, or both?</t>
  </si>
  <si>
    <t>Fit for today’s replication pattern and future analytics, AI, or cloud workflows.</t>
  </si>
  <si>
    <t>Supports real-time or near-real-time CDC. Confirm mirroring/streaming workflow fit for your use case.</t>
  </si>
  <si>
    <t>CDC + Latency</t>
  </si>
  <si>
    <t>How are changes captured and applied? What latency is realistic for our change volume?</t>
  </si>
  <si>
    <t>CDC that can keep up with workload and latency requirements.</t>
  </si>
  <si>
    <t>Real-time or near-real-time change data capture. Validate latency during trial.</t>
  </si>
  <si>
    <t>Production Impact</t>
  </si>
  <si>
    <t>Where does processing happen? How much load is placed on source systems?</t>
  </si>
  <si>
    <t>Architecture that minimizes production impact.</t>
  </si>
  <si>
    <t>Typical &lt;1% CPU impact on production systems. Confirm test conditions and fit for your environment.</t>
  </si>
  <si>
    <t>Initial Load</t>
  </si>
  <si>
    <t>How are large baseline copies handled? Can jobs restart after interruption?</t>
  </si>
  <si>
    <t>Bulk loading, checkpoints, and clear restart behavior.</t>
  </si>
  <si>
    <t>Medium</t>
  </si>
  <si>
    <t>Confirm initial-load approach, sizing, and restart behavior during trial.</t>
  </si>
  <si>
    <t>Filtering + Mapping</t>
  </si>
  <si>
    <t>Can we choose tables, rows, and columns? Can we map data types across systems?</t>
  </si>
  <si>
    <t>Practical controls for moving only the data each workflow requires.</t>
  </si>
  <si>
    <t>Confirm filtering, mapping, and destination format support for your data path.</t>
  </si>
  <si>
    <t>Transformations</t>
  </si>
  <si>
    <t>Can data be transformed before it lands in the target?</t>
  </si>
  <si>
    <t>Built-in transformation options for common preparation needs.</t>
  </si>
  <si>
    <t>Confirm transformation needs during configuration review.</t>
  </si>
  <si>
    <t>Schema Changes</t>
  </si>
  <si>
    <t>How are schema changes detected, applied, or flagged?</t>
  </si>
  <si>
    <t>Notifications, controlled handling, and minimal rebuild work.</t>
  </si>
  <si>
    <t>Confirm schema-change behavior during trial.</t>
  </si>
  <si>
    <t>Recovery</t>
  </si>
  <si>
    <t>Can replication resume after planned or unplanned interruptions?</t>
  </si>
  <si>
    <t>Checkpointing, automatic resume, and clear recovery process.</t>
  </si>
  <si>
    <t>Confirm checkpointing and recovery behavior through trial interruption tests.</t>
  </si>
  <si>
    <t>Operational Visibility</t>
  </si>
  <si>
    <t>Can teams see status, alerts, and issues before downstream users are affected?</t>
  </si>
  <si>
    <t>Clear monitoring, alerting, and troubleshooting visibility.</t>
  </si>
  <si>
    <t>Confirm monitoring and alerting expectations.</t>
  </si>
  <si>
    <t>Deployment Model</t>
  </si>
  <si>
    <t>Can the solution run where we need it: on-premises, cloud, or hybrid?</t>
  </si>
  <si>
    <t>Fit with security, infrastructure, and operations requirements.</t>
  </si>
  <si>
    <t>Confirm supported deployment model and sizing for your workload.</t>
  </si>
  <si>
    <t>Procurement Path</t>
  </si>
  <si>
    <t>Can we purchase directly, through a marketplace, or through an approved partner?</t>
  </si>
  <si>
    <t>A purchasing path that matches internal procurement requirements.</t>
  </si>
  <si>
    <t>Confirm available purchase path and required documentation.</t>
  </si>
  <si>
    <t>What causes cost to increase as our environment grows?</t>
  </si>
  <si>
    <t>Predictable pricing, clear scale drivers, and minimal surprise costs.</t>
  </si>
  <si>
    <t>Pricing based on replication server core count. Confirm quoted scope and included capabilities.</t>
  </si>
  <si>
    <t>Support</t>
  </si>
  <si>
    <t>Who helps during trial, deployment, and production issues?</t>
  </si>
  <si>
    <t>Experienced support across the full replication path.</t>
  </si>
  <si>
    <t>Contact sales@stelodata.com to discuss trial support and support coverage.</t>
  </si>
  <si>
    <t>Weighted Scorecard</t>
  </si>
  <si>
    <t>Score each vendor from 0-3. Weighted score is calculated from your criteria weights.</t>
  </si>
  <si>
    <t>Weight %</t>
  </si>
  <si>
    <t>Stelo Score</t>
  </si>
  <si>
    <t>Stelo Weighted</t>
  </si>
  <si>
    <t>Vendor 2 Score</t>
  </si>
  <si>
    <t>Vendor 2 Weighted</t>
  </si>
  <si>
    <t>Vendor 3 Score</t>
  </si>
  <si>
    <t>Vendor 3 Weighted</t>
  </si>
  <si>
    <t>Vendor 4 Score</t>
  </si>
  <si>
    <t>Vendor 4 Weighted</t>
  </si>
  <si>
    <t>Total Weighted Score</t>
  </si>
  <si>
    <t>Percent of Possible Score</t>
  </si>
  <si>
    <t>TCO Comparison</t>
  </si>
  <si>
    <t>Capture Year 1 costs and the cost drivers that could change as the environment grows.</t>
  </si>
  <si>
    <t>Cost Area</t>
  </si>
  <si>
    <t>What to Include</t>
  </si>
  <si>
    <t>Stelo Cost</t>
  </si>
  <si>
    <t>Vendor 2 Cost</t>
  </si>
  <si>
    <t>Vendor 3 Cost</t>
  </si>
  <si>
    <t>Vendor 4 Cost</t>
  </si>
  <si>
    <t>Software license / subscription</t>
  </si>
  <si>
    <t>Subscription term, license metric, included capabilities, limits, and renewal assumptions.</t>
  </si>
  <si>
    <t>Confirm pricing based on replication server core count and included capabilities.</t>
  </si>
  <si>
    <t>Connector / source / target fees</t>
  </si>
  <si>
    <t>Any separate fees for sources, targets, connectors, destinations, or endpoints.</t>
  </si>
  <si>
    <t>Confirm whether supported sources/targets are included for the quoted environment.</t>
  </si>
  <si>
    <t>Replication pair / workload fees</t>
  </si>
  <si>
    <t>Any costs tied to individual source-target pairings, workloads, or replication paths.</t>
  </si>
  <si>
    <t>Stelo proof point: pricing should not turn every source-target pair into a separate buying event. Confirm quote.</t>
  </si>
  <si>
    <t>Infrastructure</t>
  </si>
  <si>
    <t>Replication servers, cloud compute, storage, networking, and monitoring requirements.</t>
  </si>
  <si>
    <t>Estimate based on replication server sizing.</t>
  </si>
  <si>
    <t>Implementation / professional services</t>
  </si>
  <si>
    <t>Setup time, migration, validation, mapping changes, and outside services.</t>
  </si>
  <si>
    <t>Confirm what is included in trial support and implementation help.</t>
  </si>
  <si>
    <t>Support tier, urgent incident coverage, response expectations, and added support fees.</t>
  </si>
  <si>
    <t>Confirm support coverage for selected subscription.</t>
  </si>
  <si>
    <t>Internal labor</t>
  </si>
  <si>
    <t>DBA, developer, architect, and operations time to deploy and maintain the tool.</t>
  </si>
  <si>
    <t>Training / change management</t>
  </si>
  <si>
    <t>Training, documentation, internal enablement, and handoff needs.</t>
  </si>
  <si>
    <t>Other</t>
  </si>
  <si>
    <t>Security reviews, procurement fees, marketplace fees, or other project costs.</t>
  </si>
  <si>
    <t>Estimated Year 1 Total</t>
  </si>
  <si>
    <t>Trial Validation</t>
  </si>
  <si>
    <t>Use real systems, real data patterns, and real constraints to find issues before purchase.</t>
  </si>
  <si>
    <t>Test Area</t>
  </si>
  <si>
    <t>Trial Test</t>
  </si>
  <si>
    <t>Expected Evidence</t>
  </si>
  <si>
    <t>Owner</t>
  </si>
  <si>
    <t>Due Date</t>
  </si>
  <si>
    <t>Stelo Result</t>
  </si>
  <si>
    <t>Vendor 2 Result</t>
  </si>
  <si>
    <t>Vendor 3 Result</t>
  </si>
  <si>
    <t>Vendor 4 Result</t>
  </si>
  <si>
    <t>Connectivity</t>
  </si>
  <si>
    <t>Connect to required source and destination systems.</t>
  </si>
  <si>
    <t>Connection succeeds using the intended deployment model.</t>
  </si>
  <si>
    <t>Complete baseline load within an acceptable window.</t>
  </si>
  <si>
    <t>Initial load completes, restart behavior is understood, and timing is documented.</t>
  </si>
  <si>
    <t>CDC Accuracy</t>
  </si>
  <si>
    <t>Capture inserts, updates, and deletes accurately.</t>
  </si>
  <si>
    <t>Target reflects committed changes accurately.</t>
  </si>
  <si>
    <t>Latency</t>
  </si>
  <si>
    <t>Measure latency under realistic change volume.</t>
  </si>
  <si>
    <t>Latency meets the project requirement under expected workload.</t>
  </si>
  <si>
    <t>Measure source-system CPU impact during replication.</t>
  </si>
  <si>
    <t>Impact is acceptable for production operations.</t>
  </si>
  <si>
    <t>Pause or interrupt replication, then resume.</t>
  </si>
  <si>
    <t>Replication resumes cleanly without unnecessary rebuild work.</t>
  </si>
  <si>
    <t>Outage Handling</t>
  </si>
  <si>
    <t>Simulate network or destination interruption.</t>
  </si>
  <si>
    <t>Checkpointing and recovery behavior are documented.</t>
  </si>
  <si>
    <t>Schema Change</t>
  </si>
  <si>
    <t>Test a representative schema change.</t>
  </si>
  <si>
    <t>Change is detected, applied, flagged, or managed as expected.</t>
  </si>
  <si>
    <t>Data Control</t>
  </si>
  <si>
    <t>Test filtering, mapping, and transformation needs.</t>
  </si>
  <si>
    <t>Configuration supports the required data path without heavy custom coding.</t>
  </si>
  <si>
    <t>Visibility</t>
  </si>
  <si>
    <t>Review monitoring, alerts, logs, and troubleshooting workflows.</t>
  </si>
  <si>
    <t>Team can see status and issues clearly.</t>
  </si>
  <si>
    <t>Submit a real support question during trial.</t>
  </si>
  <si>
    <t>Vendor provides useful, timely technical help.</t>
  </si>
  <si>
    <t>Production Path</t>
  </si>
  <si>
    <t>Confirm how trial moves into production.</t>
  </si>
  <si>
    <t>Deployment, pricing, support, and procurement path are clear.</t>
  </si>
  <si>
    <t>Recommendation Summary</t>
  </si>
  <si>
    <t>Use this page to compare the scorecard, TCO estimate, trial results, and final recommendation.</t>
  </si>
  <si>
    <t>Vendor</t>
  </si>
  <si>
    <t>Weighted Score</t>
  </si>
  <si>
    <t>Estimated Year 1 TCO</t>
  </si>
  <si>
    <t>Trial Pass Rate</t>
  </si>
  <si>
    <t>Key Strengths</t>
  </si>
  <si>
    <t>Key Risks / Open Questions</t>
  </si>
  <si>
    <t>Recommendation</t>
  </si>
  <si>
    <t>Stelo</t>
  </si>
  <si>
    <t>Vendor 2</t>
  </si>
  <si>
    <t>Vendor 3</t>
  </si>
  <si>
    <t>Vendor 4</t>
  </si>
  <si>
    <t>Internal Recommendation Notes</t>
  </si>
  <si>
    <t>Recommended vendor</t>
  </si>
  <si>
    <t>Primary rationale</t>
  </si>
  <si>
    <t>Business / technical risks to resolve</t>
  </si>
  <si>
    <t>Stakeholders aligned</t>
  </si>
  <si>
    <t>Next step</t>
  </si>
  <si>
    <t>Stelo contact</t>
  </si>
  <si>
    <t>sales@stelodata.com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</si>
</sst>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\$#,##0"/>
    <numFmt numFmtId="166" formatCode="yyyy\-mm\-dd"/>
  </numFmts>
  <fonts count="13">
    <font>
      <sz val="11"/>
      <name val="PT Sans"/>
      <family val="2"/>
      <charset val="204"/>
      <scheme val="minor"/>
    </font>
    <font>
      <sz val="18"/>
      <color theme="3"/>
      <name val="Nunito Bold"/>
      <family val="2"/>
      <scheme val="major"/>
    </font>
    <font>
      <sz val="11"/>
      <name val="PT Sans"/>
      <family val="2"/>
      <charset val="204"/>
      <scheme val="minor"/>
    </font>
    <font>
      <i/>
      <sz val="11"/>
      <name val="PT Sans"/>
      <family val="2"/>
      <charset val="204"/>
      <scheme val="minor"/>
    </font>
    <font>
      <b/>
      <sz val="11"/>
      <color rgb="FFFFFFFF"/>
      <name val="PT Sans"/>
      <family val="2"/>
      <charset val="204"/>
      <scheme val="minor"/>
    </font>
    <font>
      <sz val="18"/>
      <color theme="3"/>
      <name val="Nunito Bold"/>
      <scheme val="major"/>
    </font>
    <font>
      <sz val="10"/>
      <color rgb="FF334155"/>
      <name val="PT Sans"/>
      <family val="2"/>
      <charset val="204"/>
      <scheme val="minor"/>
    </font>
    <font>
      <b/>
      <sz val="10"/>
      <color rgb="FF334155"/>
      <name val="PT Sans"/>
      <family val="2"/>
      <charset val="204"/>
      <scheme val="minor"/>
    </font>
    <font>
      <b/>
      <sz val="10"/>
      <color rgb="FF10233F"/>
      <name val="PT Sans"/>
      <family val="2"/>
      <charset val="204"/>
      <scheme val="minor"/>
    </font>
    <font>
      <sz val="14"/>
      <name val="PT Sans"/>
      <family val="2"/>
      <charset val="204"/>
      <scheme val="minor"/>
    </font>
    <font>
      <b/>
      <sz val="14"/>
      <color theme="5"/>
      <name val="PT Sans"/>
      <family val="2"/>
      <charset val="204"/>
      <scheme val="minor"/>
    </font>
    <font>
      <b/>
      <sz val="11"/>
      <color theme="3"/>
      <name val="PT Sans"/>
      <family val="2"/>
      <charset val="204"/>
      <scheme val="minor"/>
    </font>
    <font>
      <b/>
      <sz val="11"/>
      <color theme="0"/>
      <name val="PT Sans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0233F"/>
      </patternFill>
    </fill>
    <fill>
      <patternFill patternType="solid">
        <fgColor rgb="FFF4F6F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 applyNumberFormat="0" applyFill="0" applyBorder="0" applyAlignment="0" applyProtection="0"/>
  </cellStyleXfs>
  <cellXfs count="60">
    <xf numFmtId="0" fontId="0" fillId="0" borderId="0" xfId="0">
      <alignment vertical="top"/>
    </xf>
    <xf numFmtId="0" fontId="0" fillId="0" borderId="0" xfId="0" applyFont="1">
      <alignment vertical="top"/>
    </xf>
    <xf numFmtId="1" fontId="6" fillId="0" borderId="0" xfId="0" applyNumberFormat="1" applyFont="1" applyAlignment="1">
      <alignment vertical="top" wrapText="1"/>
    </xf>
    <xf numFmtId="0" fontId="6" fillId="3" borderId="0" xfId="0" applyFont="1" applyFill="1" applyAlignment="1">
      <alignment vertical="top" wrapText="1"/>
    </xf>
    <xf numFmtId="1" fontId="6" fillId="3" borderId="0" xfId="0" applyNumberFormat="1" applyFont="1" applyFill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164" fontId="6" fillId="3" borderId="0" xfId="0" applyNumberFormat="1" applyFont="1" applyFill="1" applyAlignment="1">
      <alignment vertical="top" wrapText="1"/>
    </xf>
    <xf numFmtId="165" fontId="6" fillId="0" borderId="0" xfId="0" applyNumberFormat="1" applyFont="1" applyAlignment="1">
      <alignment vertical="top" wrapText="1"/>
    </xf>
    <xf numFmtId="165" fontId="6" fillId="3" borderId="0" xfId="0" applyNumberFormat="1" applyFont="1" applyFill="1" applyAlignment="1">
      <alignment vertical="top" wrapText="1"/>
    </xf>
    <xf numFmtId="166" fontId="6" fillId="0" borderId="0" xfId="0" applyNumberFormat="1" applyFont="1" applyAlignment="1">
      <alignment vertical="top" wrapText="1"/>
    </xf>
    <xf numFmtId="166" fontId="6" fillId="3" borderId="0" xfId="0" applyNumberFormat="1" applyFont="1" applyFill="1" applyAlignment="1">
      <alignment vertical="top" wrapText="1"/>
    </xf>
    <xf numFmtId="9" fontId="6" fillId="0" borderId="0" xfId="0" applyNumberFormat="1" applyFont="1" applyAlignment="1">
      <alignment vertical="top" wrapText="1"/>
    </xf>
    <xf numFmtId="9" fontId="6" fillId="3" borderId="0" xfId="0" applyNumberFormat="1" applyFont="1" applyFill="1" applyAlignment="1">
      <alignment vertical="top" wrapText="1"/>
    </xf>
    <xf numFmtId="0" fontId="11" fillId="4" borderId="1" xfId="0" applyFont="1" applyFill="1" applyBorder="1" applyAlignment="1">
      <alignment horizontal="center" vertical="top" wrapText="1"/>
    </xf>
    <xf numFmtId="0" fontId="2" fillId="0" borderId="1" xfId="0" applyFont="1" applyBorder="1">
      <alignment vertical="top"/>
    </xf>
    <xf numFmtId="0" fontId="9" fillId="0" borderId="1" xfId="0" applyFont="1" applyBorder="1">
      <alignment vertical="top"/>
    </xf>
    <xf numFmtId="0" fontId="11" fillId="0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vertical="center"/>
    </xf>
    <xf numFmtId="1" fontId="6" fillId="6" borderId="0" xfId="0" applyNumberFormat="1" applyFont="1" applyFill="1" applyAlignment="1">
      <alignment vertical="top" wrapText="1"/>
    </xf>
    <xf numFmtId="0" fontId="7" fillId="0" borderId="0" xfId="0" applyFont="1" applyFill="1" applyAlignment="1">
      <alignment horizontal="righ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3" fillId="0" borderId="1" xfId="0" applyFont="1" applyBorder="1">
      <alignment vertical="top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164" fontId="6" fillId="0" borderId="4" xfId="0" applyNumberFormat="1" applyFont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164" fontId="6" fillId="3" borderId="4" xfId="0" applyNumberFormat="1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3" borderId="0" xfId="0" applyFont="1" applyFill="1" applyAlignment="1">
      <alignment vertical="top" wrapText="1"/>
    </xf>
    <xf numFmtId="165" fontId="6" fillId="0" borderId="3" xfId="0" applyNumberFormat="1" applyFont="1" applyBorder="1" applyAlignment="1">
      <alignment vertical="top" wrapText="1"/>
    </xf>
    <xf numFmtId="165" fontId="6" fillId="3" borderId="3" xfId="0" applyNumberFormat="1" applyFont="1" applyFill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12" fillId="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6" fillId="3" borderId="2" xfId="0" applyFont="1" applyFill="1" applyBorder="1" applyAlignment="1">
      <alignment vertical="top" wrapText="1"/>
    </xf>
    <xf numFmtId="0" fontId="0" fillId="0" borderId="2" xfId="0" applyFont="1" applyBorder="1">
      <alignment vertical="top"/>
    </xf>
    <xf numFmtId="0" fontId="2" fillId="0" borderId="1" xfId="0" applyFont="1" applyBorder="1" applyAlignment="1">
      <alignment vertical="top" wrapText="1"/>
    </xf>
    <xf numFmtId="0" fontId="12" fillId="5" borderId="1" xfId="0" applyFont="1" applyFill="1" applyBorder="1" applyAlignment="1">
      <alignment horizontal="center" vertical="center" wrapText="1"/>
    </xf>
    <xf numFmtId="0" fontId="5" fillId="0" borderId="1" xfId="1" applyFont="1" applyFill="1" applyBorder="1"/>
    <xf numFmtId="0" fontId="8" fillId="0" borderId="0" xfId="0" applyFont="1" applyFill="1" applyAlignment="1">
      <alignment vertical="top" wrapText="1"/>
    </xf>
    <xf numFmtId="0" fontId="0" fillId="0" borderId="0" xfId="0" applyFont="1" applyFill="1">
      <alignment vertical="top"/>
    </xf>
    <xf numFmtId="9" fontId="8" fillId="0" borderId="0" xfId="0" applyNumberFormat="1" applyFont="1" applyFill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1" fontId="8" fillId="0" borderId="5" xfId="0" applyNumberFormat="1" applyFont="1" applyFill="1" applyBorder="1" applyAlignment="1">
      <alignment vertical="top" wrapText="1"/>
    </xf>
    <xf numFmtId="164" fontId="8" fillId="0" borderId="5" xfId="0" applyNumberFormat="1" applyFont="1" applyFill="1" applyBorder="1" applyAlignment="1">
      <alignment vertical="top" wrapText="1"/>
    </xf>
    <xf numFmtId="0" fontId="7" fillId="0" borderId="5" xfId="0" applyFont="1" applyFill="1" applyBorder="1" applyAlignment="1">
      <alignment horizontal="right" vertical="top" wrapText="1"/>
    </xf>
    <xf numFmtId="0" fontId="6" fillId="0" borderId="5" xfId="0" applyFont="1" applyBorder="1" applyAlignment="1">
      <alignment vertical="top" wrapText="1"/>
    </xf>
    <xf numFmtId="165" fontId="8" fillId="0" borderId="5" xfId="0" applyNumberFormat="1" applyFont="1" applyFill="1" applyBorder="1" applyAlignment="1">
      <alignment vertical="top" wrapText="1"/>
    </xf>
    <xf numFmtId="0" fontId="7" fillId="4" borderId="0" xfId="0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/>
    </xf>
    <xf numFmtId="0" fontId="12" fillId="5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4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vertical="top"/>
    </xf>
  </cellXfs>
  <cellStyles count="2">
    <cellStyle name="Normal" xfId="0" builtinId="0" customBuiltin="1"/>
    <cellStyle name="Title" xfId="1" builtinId="15"/>
  </cellStyles>
  <dxfs count="11">
    <dxf>
      <font>
        <b/>
        <color rgb="FF155E75"/>
      </font>
      <fill>
        <patternFill patternType="solid">
          <bgColor rgb="FFE6F7F7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91B1B"/>
      </font>
      <fill>
        <patternFill patternType="solid">
          <bgColor rgb="FFFDE2E2"/>
        </patternFill>
      </fill>
    </dxf>
    <dxf>
      <font>
        <b/>
        <color rgb="FF991B1B"/>
      </font>
      <fill>
        <patternFill patternType="solid">
          <bgColor rgb="FFFDE2E2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166534"/>
      </font>
      <fill>
        <patternFill patternType="solid">
          <bgColor rgb="FFD9FBE7"/>
        </patternFill>
      </fill>
    </dxf>
    <dxf>
      <font>
        <b/>
        <color rgb="FF155E75"/>
      </font>
      <fill>
        <patternFill patternType="solid">
          <bgColor rgb="FFE6F7F7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91B1B"/>
      </font>
      <fill>
        <patternFill patternType="solid">
          <bgColor rgb="FFFDE2E2"/>
        </patternFill>
      </fill>
    </dxf>
    <dxf>
      <font>
        <b/>
        <color rgb="FF166534"/>
      </font>
      <fill>
        <patternFill patternType="solid">
          <bgColor rgb="FFD9FBE7"/>
        </patternFill>
      </fill>
    </dxf>
    <dxf>
      <font>
        <b/>
        <color rgb="FF991B1B"/>
      </font>
      <fill>
        <patternFill patternType="solid">
          <bgColor rgb="FFFD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telo Theme">
  <a:themeElements>
    <a:clrScheme name="Stelo Colors">
      <a:dk1>
        <a:srgbClr val="000000"/>
      </a:dk1>
      <a:lt1>
        <a:srgbClr val="FFFFFF"/>
      </a:lt1>
      <a:dk2>
        <a:srgbClr val="0D123F"/>
      </a:dk2>
      <a:lt2>
        <a:srgbClr val="DFEEF3"/>
      </a:lt2>
      <a:accent1>
        <a:srgbClr val="3FA7C9"/>
      </a:accent1>
      <a:accent2>
        <a:srgbClr val="D7E02E"/>
      </a:accent2>
      <a:accent3>
        <a:srgbClr val="065259"/>
      </a:accent3>
      <a:accent4>
        <a:srgbClr val="0D123F"/>
      </a:accent4>
      <a:accent5>
        <a:srgbClr val="EF9926"/>
      </a:accent5>
      <a:accent6>
        <a:srgbClr val="4C56B7"/>
      </a:accent6>
      <a:hlink>
        <a:srgbClr val="3FA7C9"/>
      </a:hlink>
      <a:folHlink>
        <a:srgbClr val="0D123F"/>
      </a:folHlink>
    </a:clrScheme>
    <a:fontScheme name="Stelo">
      <a:majorFont>
        <a:latin typeface="Nunito Bold"/>
        <a:ea typeface=""/>
        <a:cs typeface=""/>
      </a:majorFont>
      <a:minorFont>
        <a:latin typeface="PT Sans"/>
        <a:ea typeface=""/>
        <a:cs typeface="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Stelo Theme" id="{E8577BAA-C3A5-7149-A3B3-9CCA0914B92B}" vid="{A90BB0B8-3F1E-F045-9C74-65B2CD1CF8D0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H17"/>
  <sheetViews>
    <sheetView tabSelected="1" zoomScale="160" zoomScaleNormal="160" workbookViewId="0">
      <selection activeCell="C18" sqref="C18"/>
    </sheetView>
  </sheetViews>
  <sheetFormatPr defaultColWidth="8.875" defaultRowHeight="15"/>
  <cols>
    <col min="1" max="1" width="12" style="14" customWidth="1"/>
    <col min="2" max="2" width="28" style="14" customWidth="1"/>
    <col min="3" max="3" width="68" style="14" customWidth="1"/>
    <col min="4" max="8" width="12" style="14" customWidth="1"/>
    <col min="9" max="16384" width="8.875" style="14"/>
  </cols>
  <sheetData>
    <row r="1" spans="1:8" ht="24.95">
      <c r="A1" s="54" t="s">
        <v>0</v>
      </c>
      <c r="B1" s="54"/>
      <c r="C1" s="54"/>
      <c r="D1" s="54"/>
      <c r="E1" s="40"/>
      <c r="F1" s="40"/>
      <c r="G1" s="40"/>
      <c r="H1" s="40"/>
    </row>
    <row r="2" spans="1:8">
      <c r="A2" s="59" t="s">
        <v>1</v>
      </c>
      <c r="B2" s="59"/>
      <c r="C2" s="59"/>
      <c r="D2" s="59"/>
      <c r="E2" s="21"/>
      <c r="F2" s="21"/>
      <c r="G2" s="21"/>
      <c r="H2" s="21"/>
    </row>
    <row r="4" spans="1:8" s="15" customFormat="1" ht="18.95" customHeight="1">
      <c r="A4" s="53" t="s">
        <v>2</v>
      </c>
      <c r="B4" s="53"/>
      <c r="C4" s="53"/>
      <c r="D4" s="53"/>
      <c r="E4" s="14"/>
      <c r="F4" s="14"/>
      <c r="G4" s="14"/>
      <c r="H4" s="14"/>
    </row>
    <row r="5" spans="1:8" ht="15.95">
      <c r="A5" s="16">
        <v>1</v>
      </c>
      <c r="B5" s="38" t="s">
        <v>3</v>
      </c>
      <c r="C5" s="52" t="s">
        <v>4</v>
      </c>
      <c r="D5" s="52"/>
    </row>
    <row r="6" spans="1:8" ht="15.95">
      <c r="A6" s="16">
        <v>2</v>
      </c>
      <c r="B6" s="38" t="s">
        <v>5</v>
      </c>
      <c r="C6" s="52" t="s">
        <v>6</v>
      </c>
      <c r="D6" s="52"/>
    </row>
    <row r="7" spans="1:8" ht="15.95">
      <c r="A7" s="16">
        <v>3</v>
      </c>
      <c r="B7" s="38" t="s">
        <v>7</v>
      </c>
      <c r="C7" s="52" t="s">
        <v>8</v>
      </c>
      <c r="D7" s="52"/>
    </row>
    <row r="8" spans="1:8" ht="15.95">
      <c r="A8" s="16">
        <v>4</v>
      </c>
      <c r="B8" s="38" t="s">
        <v>9</v>
      </c>
      <c r="C8" s="52" t="s">
        <v>10</v>
      </c>
      <c r="D8" s="52"/>
    </row>
    <row r="9" spans="1:8" ht="15.95">
      <c r="A9" s="16">
        <v>5</v>
      </c>
      <c r="B9" s="38" t="s">
        <v>11</v>
      </c>
      <c r="C9" s="52" t="s">
        <v>12</v>
      </c>
      <c r="D9" s="52"/>
    </row>
    <row r="10" spans="1:8" ht="15.95">
      <c r="A10" s="16">
        <v>6</v>
      </c>
      <c r="B10" s="38" t="s">
        <v>13</v>
      </c>
      <c r="C10" s="52" t="s">
        <v>14</v>
      </c>
      <c r="D10" s="52"/>
    </row>
    <row r="11" spans="1:8">
      <c r="A11" s="38"/>
      <c r="B11" s="38"/>
      <c r="C11" s="52"/>
      <c r="D11" s="52"/>
    </row>
    <row r="12" spans="1:8" s="17" customFormat="1" ht="15.95">
      <c r="A12" s="39" t="s">
        <v>15</v>
      </c>
      <c r="B12" s="39" t="s">
        <v>16</v>
      </c>
      <c r="C12" s="55" t="s">
        <v>17</v>
      </c>
      <c r="D12" s="55"/>
    </row>
    <row r="13" spans="1:8" ht="15.95">
      <c r="A13" s="13">
        <v>0</v>
      </c>
      <c r="B13" s="38" t="s">
        <v>18</v>
      </c>
      <c r="C13" s="52" t="s">
        <v>19</v>
      </c>
      <c r="D13" s="52"/>
    </row>
    <row r="14" spans="1:8" ht="32.1" customHeight="1">
      <c r="A14" s="13">
        <v>1</v>
      </c>
      <c r="B14" s="38" t="s">
        <v>20</v>
      </c>
      <c r="C14" s="52" t="s">
        <v>21</v>
      </c>
      <c r="D14" s="52"/>
    </row>
    <row r="15" spans="1:8" ht="15.95">
      <c r="A15" s="13">
        <v>2</v>
      </c>
      <c r="B15" s="38" t="s">
        <v>22</v>
      </c>
      <c r="C15" s="52" t="s">
        <v>23</v>
      </c>
      <c r="D15" s="52"/>
    </row>
    <row r="16" spans="1:8" ht="15.95">
      <c r="A16" s="13">
        <v>3</v>
      </c>
      <c r="B16" s="38" t="s">
        <v>24</v>
      </c>
      <c r="C16" s="52" t="s">
        <v>25</v>
      </c>
      <c r="D16" s="52"/>
    </row>
    <row r="17" spans="1:3">
      <c r="A17" s="38"/>
      <c r="B17" s="38"/>
      <c r="C17" s="38"/>
    </row>
  </sheetData>
  <mergeCells count="15">
    <mergeCell ref="C16:D16"/>
    <mergeCell ref="A4:D4"/>
    <mergeCell ref="A1:D1"/>
    <mergeCell ref="A2:D2"/>
    <mergeCell ref="C11:D11"/>
    <mergeCell ref="C12:D12"/>
    <mergeCell ref="C13:D13"/>
    <mergeCell ref="C14:D14"/>
    <mergeCell ref="C15:D15"/>
    <mergeCell ref="C6:D6"/>
    <mergeCell ref="C7:D7"/>
    <mergeCell ref="C8:D8"/>
    <mergeCell ref="C9:D9"/>
    <mergeCell ref="C10:D10"/>
    <mergeCell ref="C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zoomScale="140" zoomScaleNormal="140" workbookViewId="0">
      <selection activeCell="B23" sqref="B23"/>
    </sheetView>
  </sheetViews>
  <sheetFormatPr defaultColWidth="8.875" defaultRowHeight="15"/>
  <cols>
    <col min="1" max="1" width="28" style="1" customWidth="1"/>
    <col min="2" max="2" width="64" style="1" customWidth="1"/>
    <col min="3" max="3" width="18" style="1" customWidth="1"/>
    <col min="4" max="4" width="16" style="1" customWidth="1"/>
    <col min="5" max="5" width="42" style="1" customWidth="1"/>
    <col min="6" max="16384" width="8.875" style="1"/>
  </cols>
  <sheetData>
    <row r="1" spans="1:5" ht="18.95">
      <c r="A1" s="53" t="s">
        <v>26</v>
      </c>
      <c r="B1" s="53"/>
      <c r="C1" s="53"/>
      <c r="D1" s="53"/>
      <c r="E1" s="53"/>
    </row>
    <row r="2" spans="1:5">
      <c r="A2" s="59" t="s">
        <v>27</v>
      </c>
      <c r="B2" s="59"/>
      <c r="C2" s="59"/>
      <c r="D2" s="59"/>
      <c r="E2" s="59"/>
    </row>
    <row r="4" spans="1:5" ht="15.95">
      <c r="A4" s="39" t="s">
        <v>28</v>
      </c>
      <c r="B4" s="39" t="s">
        <v>29</v>
      </c>
      <c r="C4" s="39" t="s">
        <v>30</v>
      </c>
      <c r="D4" s="39" t="s">
        <v>31</v>
      </c>
      <c r="E4" s="39" t="s">
        <v>32</v>
      </c>
    </row>
    <row r="5" spans="1:5" ht="30">
      <c r="A5" s="28" t="s">
        <v>33</v>
      </c>
      <c r="B5" s="51" t="s">
        <v>34</v>
      </c>
      <c r="C5" s="2">
        <v>15</v>
      </c>
      <c r="D5" s="18">
        <v>15</v>
      </c>
      <c r="E5" s="51"/>
    </row>
    <row r="6" spans="1:5">
      <c r="A6" s="29" t="s">
        <v>35</v>
      </c>
      <c r="B6" s="3" t="s">
        <v>36</v>
      </c>
      <c r="C6" s="4">
        <v>15</v>
      </c>
      <c r="D6" s="18">
        <v>15</v>
      </c>
      <c r="E6" s="3"/>
    </row>
    <row r="7" spans="1:5" ht="30">
      <c r="A7" s="28" t="s">
        <v>37</v>
      </c>
      <c r="B7" s="51" t="s">
        <v>38</v>
      </c>
      <c r="C7" s="2">
        <v>12</v>
      </c>
      <c r="D7" s="18">
        <v>12</v>
      </c>
      <c r="E7" s="51"/>
    </row>
    <row r="8" spans="1:5" ht="30">
      <c r="A8" s="29" t="s">
        <v>39</v>
      </c>
      <c r="B8" s="3" t="s">
        <v>40</v>
      </c>
      <c r="C8" s="4">
        <v>12</v>
      </c>
      <c r="D8" s="18">
        <v>12</v>
      </c>
      <c r="E8" s="3"/>
    </row>
    <row r="9" spans="1:5" ht="30">
      <c r="A9" s="28" t="s">
        <v>41</v>
      </c>
      <c r="B9" s="51" t="s">
        <v>42</v>
      </c>
      <c r="C9" s="2">
        <v>15</v>
      </c>
      <c r="D9" s="18">
        <v>15</v>
      </c>
      <c r="E9" s="51"/>
    </row>
    <row r="10" spans="1:5" ht="30">
      <c r="A10" s="29" t="s">
        <v>43</v>
      </c>
      <c r="B10" s="3" t="s">
        <v>44</v>
      </c>
      <c r="C10" s="4">
        <v>12</v>
      </c>
      <c r="D10" s="18">
        <v>12</v>
      </c>
      <c r="E10" s="3"/>
    </row>
    <row r="11" spans="1:5" ht="30">
      <c r="A11" s="28" t="s">
        <v>45</v>
      </c>
      <c r="B11" s="51" t="s">
        <v>46</v>
      </c>
      <c r="C11" s="2">
        <v>10</v>
      </c>
      <c r="D11" s="18">
        <v>10</v>
      </c>
      <c r="E11" s="51"/>
    </row>
    <row r="12" spans="1:5" ht="30">
      <c r="A12" s="29" t="s">
        <v>47</v>
      </c>
      <c r="B12" s="3" t="s">
        <v>48</v>
      </c>
      <c r="C12" s="4">
        <v>9</v>
      </c>
      <c r="D12" s="18">
        <v>9</v>
      </c>
      <c r="E12" s="3"/>
    </row>
    <row r="13" spans="1:5">
      <c r="A13" s="51"/>
      <c r="B13" s="51"/>
      <c r="C13" s="2"/>
      <c r="D13" s="2"/>
      <c r="E13" s="51"/>
    </row>
    <row r="14" spans="1:5">
      <c r="A14" s="47" t="s">
        <v>49</v>
      </c>
      <c r="B14" s="48">
        <f>SUM(D5:D12)</f>
        <v>100</v>
      </c>
      <c r="C14" s="2"/>
      <c r="D14" s="2"/>
      <c r="E14" s="51"/>
    </row>
    <row r="15" spans="1:5">
      <c r="A15" s="19" t="s">
        <v>50</v>
      </c>
      <c r="B15" s="51" t="str">
        <f>IF(B14=100,"Weights total 100%","Adjust weights to total 100%")</f>
        <v>Weights total 100%</v>
      </c>
      <c r="C15" s="51"/>
      <c r="D15" s="51"/>
      <c r="E15" s="51"/>
    </row>
  </sheetData>
  <mergeCells count="2">
    <mergeCell ref="A1:E1"/>
    <mergeCell ref="A2:E2"/>
  </mergeCells>
  <conditionalFormatting sqref="B15">
    <cfRule type="expression" dxfId="10" priority="1">
      <formula>B15&lt;&gt;"Weights total 100%"</formula>
    </cfRule>
    <cfRule type="expression" dxfId="9" priority="2">
      <formula>B15="Weights total 100%"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9"/>
  <sheetViews>
    <sheetView zoomScale="140" zoomScaleNormal="140" workbookViewId="0">
      <pane xSplit="2" ySplit="4" topLeftCell="C9" activePane="bottomRight" state="frozen"/>
      <selection pane="bottomRight" activeCell="H17" sqref="H17"/>
      <selection pane="bottomLeft" activeCell="A5" sqref="A5"/>
      <selection pane="topRight" activeCell="C1" sqref="C1"/>
    </sheetView>
  </sheetViews>
  <sheetFormatPr defaultColWidth="8.875" defaultRowHeight="15"/>
  <cols>
    <col min="1" max="1" width="24" style="1" customWidth="1"/>
    <col min="2" max="2" width="46" style="1" customWidth="1"/>
    <col min="3" max="3" width="42" style="1" customWidth="1"/>
    <col min="4" max="4" width="12" style="1" customWidth="1"/>
    <col min="5" max="5" width="46" style="1" customWidth="1"/>
    <col min="6" max="8" width="34" style="1" customWidth="1"/>
    <col min="9" max="9" width="30" style="1" customWidth="1"/>
    <col min="10" max="16384" width="8.875" style="1"/>
  </cols>
  <sheetData>
    <row r="1" spans="1:9" ht="18.95">
      <c r="A1" s="56" t="s">
        <v>51</v>
      </c>
      <c r="B1" s="56"/>
      <c r="C1" s="56"/>
      <c r="D1" s="56"/>
      <c r="E1" s="56"/>
      <c r="F1" s="56"/>
      <c r="G1" s="56"/>
      <c r="H1" s="56"/>
      <c r="I1" s="56"/>
    </row>
    <row r="2" spans="1:9">
      <c r="A2" s="59" t="s">
        <v>52</v>
      </c>
      <c r="B2" s="59"/>
      <c r="C2" s="59"/>
      <c r="D2" s="59"/>
      <c r="E2" s="59"/>
      <c r="F2" s="59"/>
      <c r="G2" s="59"/>
      <c r="H2" s="59"/>
      <c r="I2" s="59"/>
    </row>
    <row r="4" spans="1:9" ht="15.95">
      <c r="A4" s="39" t="s">
        <v>28</v>
      </c>
      <c r="B4" s="39" t="s">
        <v>53</v>
      </c>
      <c r="C4" s="39" t="s">
        <v>54</v>
      </c>
      <c r="D4" s="39" t="s">
        <v>55</v>
      </c>
      <c r="E4" s="34" t="s">
        <v>56</v>
      </c>
      <c r="F4" s="34" t="s">
        <v>57</v>
      </c>
      <c r="G4" s="34" t="s">
        <v>58</v>
      </c>
      <c r="H4" s="34" t="s">
        <v>59</v>
      </c>
      <c r="I4" s="39" t="s">
        <v>60</v>
      </c>
    </row>
    <row r="5" spans="1:9" ht="30">
      <c r="A5" s="28" t="s">
        <v>61</v>
      </c>
      <c r="B5" s="51" t="s">
        <v>62</v>
      </c>
      <c r="C5" s="51" t="s">
        <v>63</v>
      </c>
      <c r="D5" s="51" t="s">
        <v>64</v>
      </c>
      <c r="E5" s="35" t="s">
        <v>65</v>
      </c>
      <c r="F5" s="35"/>
      <c r="G5" s="35"/>
      <c r="H5" s="35"/>
      <c r="I5" s="51"/>
    </row>
    <row r="6" spans="1:9" ht="30">
      <c r="A6" s="29" t="s">
        <v>66</v>
      </c>
      <c r="B6" s="3" t="s">
        <v>67</v>
      </c>
      <c r="C6" s="3" t="s">
        <v>68</v>
      </c>
      <c r="D6" s="3" t="s">
        <v>64</v>
      </c>
      <c r="E6" s="36" t="s">
        <v>69</v>
      </c>
      <c r="F6" s="36"/>
      <c r="G6" s="36"/>
      <c r="H6" s="36"/>
      <c r="I6" s="3"/>
    </row>
    <row r="7" spans="1:9" ht="30">
      <c r="A7" s="28" t="s">
        <v>70</v>
      </c>
      <c r="B7" s="51" t="s">
        <v>71</v>
      </c>
      <c r="C7" s="51" t="s">
        <v>72</v>
      </c>
      <c r="D7" s="51" t="s">
        <v>64</v>
      </c>
      <c r="E7" s="35" t="s">
        <v>73</v>
      </c>
      <c r="F7" s="35"/>
      <c r="G7" s="35"/>
      <c r="H7" s="35"/>
      <c r="I7" s="51"/>
    </row>
    <row r="8" spans="1:9" ht="30">
      <c r="A8" s="29" t="s">
        <v>74</v>
      </c>
      <c r="B8" s="3" t="s">
        <v>75</v>
      </c>
      <c r="C8" s="3" t="s">
        <v>76</v>
      </c>
      <c r="D8" s="3" t="s">
        <v>64</v>
      </c>
      <c r="E8" s="36" t="s">
        <v>77</v>
      </c>
      <c r="F8" s="36"/>
      <c r="G8" s="36"/>
      <c r="H8" s="36"/>
      <c r="I8" s="3"/>
    </row>
    <row r="9" spans="1:9" ht="30">
      <c r="A9" s="28" t="s">
        <v>78</v>
      </c>
      <c r="B9" s="51" t="s">
        <v>79</v>
      </c>
      <c r="C9" s="51" t="s">
        <v>80</v>
      </c>
      <c r="D9" s="51" t="s">
        <v>64</v>
      </c>
      <c r="E9" s="35" t="s">
        <v>81</v>
      </c>
      <c r="F9" s="35"/>
      <c r="G9" s="35"/>
      <c r="H9" s="35"/>
      <c r="I9" s="51"/>
    </row>
    <row r="10" spans="1:9" ht="30">
      <c r="A10" s="29" t="s">
        <v>82</v>
      </c>
      <c r="B10" s="3" t="s">
        <v>83</v>
      </c>
      <c r="C10" s="3" t="s">
        <v>84</v>
      </c>
      <c r="D10" s="3" t="s">
        <v>85</v>
      </c>
      <c r="E10" s="36" t="s">
        <v>86</v>
      </c>
      <c r="F10" s="36"/>
      <c r="G10" s="36"/>
      <c r="H10" s="36"/>
      <c r="I10" s="3"/>
    </row>
    <row r="11" spans="1:9" ht="30">
      <c r="A11" s="28" t="s">
        <v>87</v>
      </c>
      <c r="B11" s="51" t="s">
        <v>88</v>
      </c>
      <c r="C11" s="51" t="s">
        <v>89</v>
      </c>
      <c r="D11" s="51" t="s">
        <v>64</v>
      </c>
      <c r="E11" s="35" t="s">
        <v>90</v>
      </c>
      <c r="F11" s="35"/>
      <c r="G11" s="35"/>
      <c r="H11" s="35"/>
      <c r="I11" s="51"/>
    </row>
    <row r="12" spans="1:9" ht="30">
      <c r="A12" s="29" t="s">
        <v>91</v>
      </c>
      <c r="B12" s="3" t="s">
        <v>92</v>
      </c>
      <c r="C12" s="3" t="s">
        <v>93</v>
      </c>
      <c r="D12" s="3" t="s">
        <v>85</v>
      </c>
      <c r="E12" s="36" t="s">
        <v>94</v>
      </c>
      <c r="F12" s="36"/>
      <c r="G12" s="36"/>
      <c r="H12" s="36"/>
      <c r="I12" s="3"/>
    </row>
    <row r="13" spans="1:9" ht="30">
      <c r="A13" s="28" t="s">
        <v>95</v>
      </c>
      <c r="B13" s="51" t="s">
        <v>96</v>
      </c>
      <c r="C13" s="51" t="s">
        <v>97</v>
      </c>
      <c r="D13" s="51" t="s">
        <v>85</v>
      </c>
      <c r="E13" s="35" t="s">
        <v>98</v>
      </c>
      <c r="F13" s="35"/>
      <c r="G13" s="35"/>
      <c r="H13" s="35"/>
      <c r="I13" s="51"/>
    </row>
    <row r="14" spans="1:9" ht="30">
      <c r="A14" s="29" t="s">
        <v>99</v>
      </c>
      <c r="B14" s="3" t="s">
        <v>100</v>
      </c>
      <c r="C14" s="3" t="s">
        <v>101</v>
      </c>
      <c r="D14" s="3" t="s">
        <v>64</v>
      </c>
      <c r="E14" s="36" t="s">
        <v>102</v>
      </c>
      <c r="F14" s="36"/>
      <c r="G14" s="36"/>
      <c r="H14" s="36"/>
      <c r="I14" s="3"/>
    </row>
    <row r="15" spans="1:9" ht="30">
      <c r="A15" s="28" t="s">
        <v>103</v>
      </c>
      <c r="B15" s="51" t="s">
        <v>104</v>
      </c>
      <c r="C15" s="51" t="s">
        <v>105</v>
      </c>
      <c r="D15" s="51" t="s">
        <v>85</v>
      </c>
      <c r="E15" s="35" t="s">
        <v>106</v>
      </c>
      <c r="F15" s="35"/>
      <c r="G15" s="35"/>
      <c r="H15" s="35"/>
      <c r="I15" s="51"/>
    </row>
    <row r="16" spans="1:9" ht="30">
      <c r="A16" s="29" t="s">
        <v>107</v>
      </c>
      <c r="B16" s="3" t="s">
        <v>108</v>
      </c>
      <c r="C16" s="3" t="s">
        <v>109</v>
      </c>
      <c r="D16" s="3" t="s">
        <v>64</v>
      </c>
      <c r="E16" s="36" t="s">
        <v>110</v>
      </c>
      <c r="F16" s="36"/>
      <c r="G16" s="36"/>
      <c r="H16" s="36"/>
      <c r="I16" s="3"/>
    </row>
    <row r="17" spans="1:9" ht="30">
      <c r="A17" s="28" t="s">
        <v>111</v>
      </c>
      <c r="B17" s="51" t="s">
        <v>112</v>
      </c>
      <c r="C17" s="51" t="s">
        <v>113</v>
      </c>
      <c r="D17" s="51" t="s">
        <v>85</v>
      </c>
      <c r="E17" s="35" t="s">
        <v>114</v>
      </c>
      <c r="F17" s="35"/>
      <c r="G17" s="35"/>
      <c r="H17" s="35"/>
      <c r="I17" s="51"/>
    </row>
    <row r="18" spans="1:9" ht="30">
      <c r="A18" s="29" t="s">
        <v>41</v>
      </c>
      <c r="B18" s="3" t="s">
        <v>115</v>
      </c>
      <c r="C18" s="3" t="s">
        <v>116</v>
      </c>
      <c r="D18" s="3" t="s">
        <v>64</v>
      </c>
      <c r="E18" s="36" t="s">
        <v>117</v>
      </c>
      <c r="F18" s="36"/>
      <c r="G18" s="36"/>
      <c r="H18" s="36"/>
      <c r="I18" s="3"/>
    </row>
    <row r="19" spans="1:9" ht="30">
      <c r="A19" s="28" t="s">
        <v>118</v>
      </c>
      <c r="B19" s="51" t="s">
        <v>119</v>
      </c>
      <c r="C19" s="51" t="s">
        <v>120</v>
      </c>
      <c r="D19" s="51" t="s">
        <v>64</v>
      </c>
      <c r="E19" s="35" t="s">
        <v>121</v>
      </c>
      <c r="F19" s="35"/>
      <c r="G19" s="35"/>
      <c r="H19" s="35"/>
      <c r="I19" s="51"/>
    </row>
  </sheetData>
  <mergeCells count="4">
    <mergeCell ref="A1:E1"/>
    <mergeCell ref="F1:I1"/>
    <mergeCell ref="A2:E2"/>
    <mergeCell ref="F2:I2"/>
  </mergeCells>
  <conditionalFormatting sqref="D5:D19">
    <cfRule type="expression" dxfId="8" priority="1">
      <formula>D5="High"</formula>
    </cfRule>
    <cfRule type="expression" dxfId="7" priority="2">
      <formula>D5="Medium"</formula>
    </cfRule>
    <cfRule type="expression" dxfId="6" priority="3">
      <formula>D5="Low"</formula>
    </cfRule>
  </conditionalFormatting>
  <dataValidations count="1">
    <dataValidation type="list" sqref="D5:D19" xr:uid="{00000000-0002-0000-0200-000000000000}">
      <formula1>"High,Medium,Low"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5"/>
  <sheetViews>
    <sheetView zoomScale="140" zoomScaleNormal="140" workbookViewId="0">
      <pane xSplit="2" ySplit="4" topLeftCell="C5" activePane="bottomRight" state="frozen"/>
      <selection pane="bottomRight" activeCell="F23" sqref="F23"/>
      <selection pane="bottomLeft" activeCell="A5" sqref="A5"/>
      <selection pane="topRight" activeCell="C1" sqref="C1"/>
    </sheetView>
  </sheetViews>
  <sheetFormatPr defaultColWidth="8.875" defaultRowHeight="15"/>
  <cols>
    <col min="1" max="1" width="30" style="1" customWidth="1"/>
    <col min="2" max="2" width="10" style="1" customWidth="1"/>
    <col min="3" max="3" width="12" style="1" customWidth="1"/>
    <col min="4" max="4" width="15" style="1" customWidth="1"/>
    <col min="5" max="5" width="12" style="1" customWidth="1"/>
    <col min="6" max="6" width="15" style="1" customWidth="1"/>
    <col min="7" max="7" width="12" style="1" customWidth="1"/>
    <col min="8" max="8" width="15" style="1" customWidth="1"/>
    <col min="9" max="9" width="12" style="1" customWidth="1"/>
    <col min="10" max="10" width="15" style="1" customWidth="1"/>
    <col min="11" max="11" width="40" style="1" customWidth="1"/>
    <col min="12" max="16384" width="8.875" style="1"/>
  </cols>
  <sheetData>
    <row r="1" spans="1:11" ht="18.95">
      <c r="A1" s="56" t="s">
        <v>122</v>
      </c>
      <c r="B1" s="56"/>
      <c r="C1" s="56"/>
      <c r="D1" s="56"/>
      <c r="E1" s="56"/>
      <c r="F1" s="56"/>
      <c r="G1" s="56"/>
      <c r="H1" s="56"/>
      <c r="I1" s="56"/>
      <c r="J1" s="56"/>
      <c r="K1" s="20"/>
    </row>
    <row r="2" spans="1:11">
      <c r="A2" s="59" t="s">
        <v>123</v>
      </c>
      <c r="B2" s="59"/>
      <c r="C2" s="59"/>
      <c r="D2" s="59"/>
      <c r="E2" s="59"/>
      <c r="F2" s="59"/>
      <c r="G2" s="59"/>
      <c r="H2" s="59"/>
      <c r="I2" s="59"/>
      <c r="J2" s="59"/>
      <c r="K2" s="21"/>
    </row>
    <row r="4" spans="1:11" ht="32.1">
      <c r="A4" s="39" t="s">
        <v>28</v>
      </c>
      <c r="B4" s="39" t="s">
        <v>124</v>
      </c>
      <c r="C4" s="22" t="s">
        <v>125</v>
      </c>
      <c r="D4" s="23" t="s">
        <v>126</v>
      </c>
      <c r="E4" s="22" t="s">
        <v>127</v>
      </c>
      <c r="F4" s="23" t="s">
        <v>128</v>
      </c>
      <c r="G4" s="22" t="s">
        <v>129</v>
      </c>
      <c r="H4" s="23" t="s">
        <v>130</v>
      </c>
      <c r="I4" s="22" t="s">
        <v>131</v>
      </c>
      <c r="J4" s="23" t="s">
        <v>132</v>
      </c>
      <c r="K4" s="39" t="s">
        <v>32</v>
      </c>
    </row>
    <row r="5" spans="1:11">
      <c r="A5" s="28" t="s">
        <v>33</v>
      </c>
      <c r="B5" s="2">
        <f>'Criteria Weights'!D5</f>
        <v>15</v>
      </c>
      <c r="C5" s="24"/>
      <c r="D5" s="25" t="str">
        <f t="shared" ref="D5:D12" si="0">IF(C5="","",C5/3*$B5)</f>
        <v/>
      </c>
      <c r="E5" s="24"/>
      <c r="F5" s="25" t="str">
        <f t="shared" ref="F5:F12" si="1">IF(E5="","",E5/3*$B5)</f>
        <v/>
      </c>
      <c r="G5" s="24"/>
      <c r="H5" s="25" t="str">
        <f t="shared" ref="H5:H12" si="2">IF(G5="","",G5/3*$B5)</f>
        <v/>
      </c>
      <c r="I5" s="24"/>
      <c r="J5" s="25" t="str">
        <f t="shared" ref="J5:J12" si="3">IF(I5="","",I5/3*$B5)</f>
        <v/>
      </c>
      <c r="K5" s="51"/>
    </row>
    <row r="6" spans="1:11">
      <c r="A6" s="29" t="s">
        <v>35</v>
      </c>
      <c r="B6" s="4">
        <f>'Criteria Weights'!D6</f>
        <v>15</v>
      </c>
      <c r="C6" s="26"/>
      <c r="D6" s="27" t="str">
        <f t="shared" si="0"/>
        <v/>
      </c>
      <c r="E6" s="26"/>
      <c r="F6" s="27" t="str">
        <f t="shared" si="1"/>
        <v/>
      </c>
      <c r="G6" s="26"/>
      <c r="H6" s="27" t="str">
        <f t="shared" si="2"/>
        <v/>
      </c>
      <c r="I6" s="26"/>
      <c r="J6" s="27" t="str">
        <f t="shared" si="3"/>
        <v/>
      </c>
      <c r="K6" s="3"/>
    </row>
    <row r="7" spans="1:11">
      <c r="A7" s="28" t="s">
        <v>37</v>
      </c>
      <c r="B7" s="2">
        <f>'Criteria Weights'!D7</f>
        <v>12</v>
      </c>
      <c r="C7" s="24"/>
      <c r="D7" s="25" t="str">
        <f t="shared" si="0"/>
        <v/>
      </c>
      <c r="E7" s="24"/>
      <c r="F7" s="25" t="str">
        <f t="shared" si="1"/>
        <v/>
      </c>
      <c r="G7" s="24"/>
      <c r="H7" s="25" t="str">
        <f t="shared" si="2"/>
        <v/>
      </c>
      <c r="I7" s="24"/>
      <c r="J7" s="25" t="str">
        <f t="shared" si="3"/>
        <v/>
      </c>
      <c r="K7" s="51"/>
    </row>
    <row r="8" spans="1:11">
      <c r="A8" s="29" t="s">
        <v>39</v>
      </c>
      <c r="B8" s="4">
        <f>'Criteria Weights'!D8</f>
        <v>12</v>
      </c>
      <c r="C8" s="26"/>
      <c r="D8" s="27" t="str">
        <f t="shared" si="0"/>
        <v/>
      </c>
      <c r="E8" s="26"/>
      <c r="F8" s="27" t="str">
        <f t="shared" si="1"/>
        <v/>
      </c>
      <c r="G8" s="26"/>
      <c r="H8" s="27" t="str">
        <f t="shared" si="2"/>
        <v/>
      </c>
      <c r="I8" s="26"/>
      <c r="J8" s="27" t="str">
        <f t="shared" si="3"/>
        <v/>
      </c>
      <c r="K8" s="3"/>
    </row>
    <row r="9" spans="1:11">
      <c r="A9" s="28" t="s">
        <v>41</v>
      </c>
      <c r="B9" s="2">
        <f>'Criteria Weights'!D9</f>
        <v>15</v>
      </c>
      <c r="C9" s="24"/>
      <c r="D9" s="25" t="str">
        <f t="shared" si="0"/>
        <v/>
      </c>
      <c r="E9" s="24"/>
      <c r="F9" s="25" t="str">
        <f t="shared" si="1"/>
        <v/>
      </c>
      <c r="G9" s="24"/>
      <c r="H9" s="25" t="str">
        <f t="shared" si="2"/>
        <v/>
      </c>
      <c r="I9" s="24"/>
      <c r="J9" s="25" t="str">
        <f t="shared" si="3"/>
        <v/>
      </c>
      <c r="K9" s="51"/>
    </row>
    <row r="10" spans="1:11">
      <c r="A10" s="29" t="s">
        <v>43</v>
      </c>
      <c r="B10" s="4">
        <f>'Criteria Weights'!D10</f>
        <v>12</v>
      </c>
      <c r="C10" s="26"/>
      <c r="D10" s="27" t="str">
        <f t="shared" si="0"/>
        <v/>
      </c>
      <c r="E10" s="26"/>
      <c r="F10" s="27" t="str">
        <f t="shared" si="1"/>
        <v/>
      </c>
      <c r="G10" s="26"/>
      <c r="H10" s="27" t="str">
        <f t="shared" si="2"/>
        <v/>
      </c>
      <c r="I10" s="26"/>
      <c r="J10" s="27" t="str">
        <f t="shared" si="3"/>
        <v/>
      </c>
      <c r="K10" s="3"/>
    </row>
    <row r="11" spans="1:11">
      <c r="A11" s="28" t="s">
        <v>45</v>
      </c>
      <c r="B11" s="2">
        <f>'Criteria Weights'!D11</f>
        <v>10</v>
      </c>
      <c r="C11" s="24"/>
      <c r="D11" s="25" t="str">
        <f t="shared" si="0"/>
        <v/>
      </c>
      <c r="E11" s="24"/>
      <c r="F11" s="25" t="str">
        <f t="shared" si="1"/>
        <v/>
      </c>
      <c r="G11" s="24"/>
      <c r="H11" s="25" t="str">
        <f t="shared" si="2"/>
        <v/>
      </c>
      <c r="I11" s="24"/>
      <c r="J11" s="25" t="str">
        <f t="shared" si="3"/>
        <v/>
      </c>
      <c r="K11" s="51"/>
    </row>
    <row r="12" spans="1:11">
      <c r="A12" s="29" t="s">
        <v>47</v>
      </c>
      <c r="B12" s="4">
        <f>'Criteria Weights'!D12</f>
        <v>9</v>
      </c>
      <c r="C12" s="26"/>
      <c r="D12" s="27" t="str">
        <f t="shared" si="0"/>
        <v/>
      </c>
      <c r="E12" s="26"/>
      <c r="F12" s="27" t="str">
        <f t="shared" si="1"/>
        <v/>
      </c>
      <c r="G12" s="26"/>
      <c r="H12" s="27" t="str">
        <f t="shared" si="2"/>
        <v/>
      </c>
      <c r="I12" s="26"/>
      <c r="J12" s="27" t="str">
        <f t="shared" si="3"/>
        <v/>
      </c>
      <c r="K12" s="3"/>
    </row>
    <row r="13" spans="1:11">
      <c r="A13" s="51"/>
      <c r="B13" s="2"/>
      <c r="C13" s="51"/>
      <c r="D13" s="5"/>
      <c r="E13" s="51"/>
      <c r="F13" s="5"/>
      <c r="G13" s="51"/>
      <c r="H13" s="5"/>
      <c r="I13" s="51"/>
      <c r="J13" s="5"/>
      <c r="K13" s="51"/>
    </row>
    <row r="14" spans="1:11" s="42" customFormat="1">
      <c r="A14" s="44" t="s">
        <v>133</v>
      </c>
      <c r="B14" s="45"/>
      <c r="C14" s="44"/>
      <c r="D14" s="46">
        <f>SUM(D5:D12)</f>
        <v>0</v>
      </c>
      <c r="E14" s="44"/>
      <c r="F14" s="46">
        <f>SUM(F5:F12)</f>
        <v>0</v>
      </c>
      <c r="G14" s="44"/>
      <c r="H14" s="46">
        <f>SUM(H5:H12)</f>
        <v>0</v>
      </c>
      <c r="I14" s="44"/>
      <c r="J14" s="46">
        <f>SUM(J5:J12)</f>
        <v>0</v>
      </c>
      <c r="K14" s="41"/>
    </row>
    <row r="15" spans="1:11" s="42" customFormat="1">
      <c r="A15" s="41" t="s">
        <v>134</v>
      </c>
      <c r="B15" s="41"/>
      <c r="C15" s="41"/>
      <c r="D15" s="43">
        <f>D14/100</f>
        <v>0</v>
      </c>
      <c r="E15" s="43"/>
      <c r="F15" s="43">
        <f>F14/100</f>
        <v>0</v>
      </c>
      <c r="G15" s="43"/>
      <c r="H15" s="43">
        <f>H14/100</f>
        <v>0</v>
      </c>
      <c r="I15" s="43"/>
      <c r="J15" s="43">
        <f>J14/100</f>
        <v>0</v>
      </c>
      <c r="K15" s="41"/>
    </row>
  </sheetData>
  <mergeCells count="4">
    <mergeCell ref="A1:E1"/>
    <mergeCell ref="F1:J1"/>
    <mergeCell ref="A2:E2"/>
    <mergeCell ref="F2:J2"/>
  </mergeCells>
  <conditionalFormatting sqref="C5:C12">
    <cfRule type="colorScale" priority="1">
      <colorScale>
        <cfvo type="min"/>
        <cfvo type="percentile" val="50"/>
        <cfvo type="max"/>
        <color rgb="FFFDE2E2"/>
        <color rgb="FFFEF3C7"/>
        <color rgb="FFD9FBE7"/>
      </colorScale>
    </cfRule>
  </conditionalFormatting>
  <conditionalFormatting sqref="E5:E12">
    <cfRule type="colorScale" priority="2">
      <colorScale>
        <cfvo type="min"/>
        <cfvo type="percentile" val="50"/>
        <cfvo type="max"/>
        <color rgb="FFFDE2E2"/>
        <color rgb="FFFEF3C7"/>
        <color rgb="FFD9FBE7"/>
      </colorScale>
    </cfRule>
  </conditionalFormatting>
  <conditionalFormatting sqref="G5:G12">
    <cfRule type="colorScale" priority="3">
      <colorScale>
        <cfvo type="min"/>
        <cfvo type="percentile" val="50"/>
        <cfvo type="max"/>
        <color rgb="FFFDE2E2"/>
        <color rgb="FFFEF3C7"/>
        <color rgb="FFD9FBE7"/>
      </colorScale>
    </cfRule>
  </conditionalFormatting>
  <conditionalFormatting sqref="I5:I12">
    <cfRule type="colorScale" priority="4">
      <colorScale>
        <cfvo type="min"/>
        <cfvo type="percentile" val="50"/>
        <cfvo type="max"/>
        <color rgb="FFFDE2E2"/>
        <color rgb="FFFEF3C7"/>
        <color rgb="FFD9FBE7"/>
      </colorScale>
    </cfRule>
  </conditionalFormatting>
  <dataValidations count="1">
    <dataValidation type="list" sqref="C5:C12 I5:I12 G5:G12 E5:E12" xr:uid="{00000000-0002-0000-0300-000000000000}">
      <formula1>"0,1,2,3"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5"/>
  <sheetViews>
    <sheetView zoomScale="140" zoomScaleNormal="140" workbookViewId="0">
      <pane xSplit="2" ySplit="4" topLeftCell="C5" activePane="bottomRight" state="frozen"/>
      <selection pane="bottomRight" activeCell="B13" sqref="B13"/>
      <selection pane="bottomLeft" activeCell="A5" sqref="A5"/>
      <selection pane="topRight" activeCell="C1" sqref="C1"/>
    </sheetView>
  </sheetViews>
  <sheetFormatPr defaultColWidth="8.875" defaultRowHeight="15"/>
  <cols>
    <col min="1" max="1" width="28" style="1" customWidth="1"/>
    <col min="2" max="2" width="46" style="1" customWidth="1"/>
    <col min="3" max="3" width="14" style="1" customWidth="1"/>
    <col min="4" max="4" width="42" style="1" customWidth="1"/>
    <col min="5" max="5" width="14" style="1" customWidth="1"/>
    <col min="6" max="6" width="32" style="1" customWidth="1"/>
    <col min="7" max="7" width="14" style="1" customWidth="1"/>
    <col min="8" max="8" width="32" style="1" customWidth="1"/>
    <col min="9" max="9" width="14" style="1" customWidth="1"/>
    <col min="10" max="10" width="32" style="1" customWidth="1"/>
    <col min="11" max="16384" width="8.875" style="1"/>
  </cols>
  <sheetData>
    <row r="1" spans="1:10" ht="18.95">
      <c r="A1" s="56" t="s">
        <v>135</v>
      </c>
      <c r="B1" s="56"/>
      <c r="C1" s="56"/>
      <c r="D1" s="56"/>
      <c r="E1" s="56"/>
      <c r="F1" s="56"/>
      <c r="G1" s="56"/>
      <c r="H1" s="56"/>
      <c r="I1" s="56"/>
      <c r="J1" s="56"/>
    </row>
    <row r="2" spans="1:10">
      <c r="A2" s="59" t="s">
        <v>136</v>
      </c>
      <c r="B2" s="59"/>
      <c r="C2" s="59"/>
      <c r="D2" s="59"/>
      <c r="E2" s="59"/>
      <c r="F2" s="59"/>
      <c r="G2" s="59"/>
      <c r="H2" s="59"/>
      <c r="I2" s="59"/>
      <c r="J2" s="59"/>
    </row>
    <row r="4" spans="1:10" ht="15.95">
      <c r="A4" s="39" t="s">
        <v>137</v>
      </c>
      <c r="B4" s="39" t="s">
        <v>138</v>
      </c>
      <c r="C4" s="22" t="s">
        <v>139</v>
      </c>
      <c r="D4" s="23" t="s">
        <v>56</v>
      </c>
      <c r="E4" s="22" t="s">
        <v>140</v>
      </c>
      <c r="F4" s="23" t="s">
        <v>57</v>
      </c>
      <c r="G4" s="22" t="s">
        <v>141</v>
      </c>
      <c r="H4" s="23" t="s">
        <v>58</v>
      </c>
      <c r="I4" s="39" t="s">
        <v>142</v>
      </c>
      <c r="J4" s="39" t="s">
        <v>59</v>
      </c>
    </row>
    <row r="5" spans="1:10" ht="30">
      <c r="A5" s="28" t="s">
        <v>143</v>
      </c>
      <c r="B5" s="51" t="s">
        <v>144</v>
      </c>
      <c r="C5" s="30"/>
      <c r="D5" s="32" t="s">
        <v>145</v>
      </c>
      <c r="E5" s="30"/>
      <c r="F5" s="32"/>
      <c r="G5" s="30"/>
      <c r="H5" s="32"/>
      <c r="I5" s="7"/>
      <c r="J5" s="51"/>
    </row>
    <row r="6" spans="1:10" ht="30">
      <c r="A6" s="29" t="s">
        <v>146</v>
      </c>
      <c r="B6" s="3" t="s">
        <v>147</v>
      </c>
      <c r="C6" s="31"/>
      <c r="D6" s="33" t="s">
        <v>148</v>
      </c>
      <c r="E6" s="31"/>
      <c r="F6" s="33"/>
      <c r="G6" s="31"/>
      <c r="H6" s="33"/>
      <c r="I6" s="8"/>
      <c r="J6" s="3"/>
    </row>
    <row r="7" spans="1:10" ht="30">
      <c r="A7" s="28" t="s">
        <v>149</v>
      </c>
      <c r="B7" s="51" t="s">
        <v>150</v>
      </c>
      <c r="C7" s="30"/>
      <c r="D7" s="32" t="s">
        <v>151</v>
      </c>
      <c r="E7" s="30"/>
      <c r="F7" s="32"/>
      <c r="G7" s="30"/>
      <c r="H7" s="32"/>
      <c r="I7" s="7"/>
      <c r="J7" s="51"/>
    </row>
    <row r="8" spans="1:10" ht="30">
      <c r="A8" s="29" t="s">
        <v>152</v>
      </c>
      <c r="B8" s="3" t="s">
        <v>153</v>
      </c>
      <c r="C8" s="31"/>
      <c r="D8" s="33" t="s">
        <v>154</v>
      </c>
      <c r="E8" s="31"/>
      <c r="F8" s="33"/>
      <c r="G8" s="31"/>
      <c r="H8" s="33"/>
      <c r="I8" s="8"/>
      <c r="J8" s="3"/>
    </row>
    <row r="9" spans="1:10" ht="30">
      <c r="A9" s="28" t="s">
        <v>155</v>
      </c>
      <c r="B9" s="51" t="s">
        <v>156</v>
      </c>
      <c r="C9" s="30"/>
      <c r="D9" s="32" t="s">
        <v>157</v>
      </c>
      <c r="E9" s="30"/>
      <c r="F9" s="32"/>
      <c r="G9" s="30"/>
      <c r="H9" s="32"/>
      <c r="I9" s="7"/>
      <c r="J9" s="51"/>
    </row>
    <row r="10" spans="1:10" ht="30">
      <c r="A10" s="29" t="s">
        <v>118</v>
      </c>
      <c r="B10" s="3" t="s">
        <v>158</v>
      </c>
      <c r="C10" s="31"/>
      <c r="D10" s="33" t="s">
        <v>159</v>
      </c>
      <c r="E10" s="31"/>
      <c r="F10" s="33"/>
      <c r="G10" s="31"/>
      <c r="H10" s="33"/>
      <c r="I10" s="8"/>
      <c r="J10" s="3"/>
    </row>
    <row r="11" spans="1:10" ht="30">
      <c r="A11" s="28" t="s">
        <v>160</v>
      </c>
      <c r="B11" s="51" t="s">
        <v>161</v>
      </c>
      <c r="C11" s="30"/>
      <c r="D11" s="32"/>
      <c r="E11" s="30"/>
      <c r="F11" s="32"/>
      <c r="G11" s="30"/>
      <c r="H11" s="32"/>
      <c r="I11" s="7"/>
      <c r="J11" s="51"/>
    </row>
    <row r="12" spans="1:10" ht="30">
      <c r="A12" s="29" t="s">
        <v>162</v>
      </c>
      <c r="B12" s="3" t="s">
        <v>163</v>
      </c>
      <c r="C12" s="31"/>
      <c r="D12" s="33"/>
      <c r="E12" s="31"/>
      <c r="F12" s="33"/>
      <c r="G12" s="31"/>
      <c r="H12" s="33"/>
      <c r="I12" s="8"/>
      <c r="J12" s="3"/>
    </row>
    <row r="13" spans="1:10" ht="30">
      <c r="A13" s="28" t="s">
        <v>164</v>
      </c>
      <c r="B13" s="51" t="s">
        <v>165</v>
      </c>
      <c r="C13" s="30"/>
      <c r="D13" s="32"/>
      <c r="E13" s="30"/>
      <c r="F13" s="32"/>
      <c r="G13" s="30"/>
      <c r="H13" s="32"/>
      <c r="I13" s="7"/>
      <c r="J13" s="51"/>
    </row>
    <row r="14" spans="1:10">
      <c r="A14" s="51"/>
      <c r="B14" s="51"/>
      <c r="C14" s="7"/>
      <c r="D14" s="51"/>
      <c r="E14" s="7"/>
      <c r="F14" s="51"/>
      <c r="G14" s="7"/>
      <c r="H14" s="51"/>
      <c r="I14" s="7"/>
      <c r="J14" s="51"/>
    </row>
    <row r="15" spans="1:10">
      <c r="A15" s="44" t="s">
        <v>166</v>
      </c>
      <c r="B15" s="44"/>
      <c r="C15" s="49">
        <f>SUM(C5:C13)</f>
        <v>0</v>
      </c>
      <c r="D15" s="44"/>
      <c r="E15" s="49">
        <f>SUM(E5:E13)</f>
        <v>0</v>
      </c>
      <c r="F15" s="44"/>
      <c r="G15" s="49">
        <f>SUM(G5:G13)</f>
        <v>0</v>
      </c>
      <c r="H15" s="44"/>
      <c r="I15" s="49">
        <f>SUM(I5:I13)</f>
        <v>0</v>
      </c>
      <c r="J15" s="44"/>
    </row>
  </sheetData>
  <mergeCells count="4">
    <mergeCell ref="A1:E1"/>
    <mergeCell ref="F1:J1"/>
    <mergeCell ref="A2:E2"/>
    <mergeCell ref="F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7"/>
  <sheetViews>
    <sheetView zoomScale="140" zoomScaleNormal="140" workbookViewId="0">
      <pane xSplit="2" ySplit="4" topLeftCell="C5" activePane="bottomRight" state="frozen"/>
      <selection pane="bottomRight" activeCell="D5" sqref="D5:D17"/>
      <selection pane="bottomLeft" activeCell="A5" sqref="A5"/>
      <selection pane="topRight" activeCell="C1" sqref="C1"/>
    </sheetView>
  </sheetViews>
  <sheetFormatPr defaultColWidth="8.875" defaultRowHeight="15"/>
  <cols>
    <col min="1" max="1" width="20" style="1" customWidth="1"/>
    <col min="2" max="2" width="44" style="1" customWidth="1"/>
    <col min="3" max="3" width="52" style="1" customWidth="1"/>
    <col min="4" max="4" width="12" style="1" customWidth="1"/>
    <col min="5" max="5" width="16" style="1" customWidth="1"/>
    <col min="6" max="6" width="14" style="1" customWidth="1"/>
    <col min="7" max="10" width="15" style="1" customWidth="1"/>
    <col min="11" max="11" width="36" style="1" customWidth="1"/>
    <col min="12" max="16384" width="8.875" style="1"/>
  </cols>
  <sheetData>
    <row r="1" spans="1:11" ht="18.95">
      <c r="A1" s="56" t="s">
        <v>167</v>
      </c>
      <c r="B1" s="56"/>
      <c r="C1" s="56"/>
      <c r="D1" s="56"/>
      <c r="E1" s="56"/>
      <c r="F1" s="56"/>
      <c r="G1" s="56"/>
      <c r="H1" s="56"/>
      <c r="I1" s="56"/>
      <c r="J1" s="56"/>
      <c r="K1" s="20"/>
    </row>
    <row r="2" spans="1:11">
      <c r="A2" s="59" t="s">
        <v>168</v>
      </c>
      <c r="B2" s="59"/>
      <c r="C2" s="59"/>
      <c r="D2" s="59"/>
      <c r="E2" s="59"/>
      <c r="F2" s="59"/>
      <c r="G2" s="59"/>
      <c r="H2" s="59"/>
      <c r="I2" s="59"/>
      <c r="J2" s="59"/>
      <c r="K2" s="21"/>
    </row>
    <row r="4" spans="1:11" ht="15.95">
      <c r="A4" s="39" t="s">
        <v>169</v>
      </c>
      <c r="B4" s="39" t="s">
        <v>170</v>
      </c>
      <c r="C4" s="39" t="s">
        <v>171</v>
      </c>
      <c r="D4" s="39" t="s">
        <v>55</v>
      </c>
      <c r="E4" s="39" t="s">
        <v>172</v>
      </c>
      <c r="F4" s="39" t="s">
        <v>173</v>
      </c>
      <c r="G4" s="34" t="s">
        <v>174</v>
      </c>
      <c r="H4" s="34" t="s">
        <v>175</v>
      </c>
      <c r="I4" s="34" t="s">
        <v>176</v>
      </c>
      <c r="J4" s="34" t="s">
        <v>177</v>
      </c>
      <c r="K4" s="39" t="s">
        <v>32</v>
      </c>
    </row>
    <row r="5" spans="1:11">
      <c r="A5" s="28" t="s">
        <v>178</v>
      </c>
      <c r="B5" s="51" t="s">
        <v>179</v>
      </c>
      <c r="C5" s="51" t="s">
        <v>180</v>
      </c>
      <c r="D5" s="51" t="s">
        <v>64</v>
      </c>
      <c r="E5" s="51"/>
      <c r="F5" s="9"/>
      <c r="G5" s="35"/>
      <c r="H5" s="35"/>
      <c r="I5" s="35"/>
      <c r="J5" s="35"/>
      <c r="K5" s="51"/>
    </row>
    <row r="6" spans="1:11" ht="30">
      <c r="A6" s="29" t="s">
        <v>82</v>
      </c>
      <c r="B6" s="3" t="s">
        <v>181</v>
      </c>
      <c r="C6" s="3" t="s">
        <v>182</v>
      </c>
      <c r="D6" s="51" t="s">
        <v>64</v>
      </c>
      <c r="E6" s="3"/>
      <c r="F6" s="10"/>
      <c r="G6" s="36"/>
      <c r="H6" s="36"/>
      <c r="I6" s="36"/>
      <c r="J6" s="36"/>
      <c r="K6" s="3"/>
    </row>
    <row r="7" spans="1:11">
      <c r="A7" s="28" t="s">
        <v>183</v>
      </c>
      <c r="B7" s="51" t="s">
        <v>184</v>
      </c>
      <c r="C7" s="51" t="s">
        <v>185</v>
      </c>
      <c r="D7" s="51" t="s">
        <v>64</v>
      </c>
      <c r="E7" s="51"/>
      <c r="F7" s="9"/>
      <c r="G7" s="35"/>
      <c r="H7" s="35"/>
      <c r="I7" s="35"/>
      <c r="J7" s="35"/>
      <c r="K7" s="51"/>
    </row>
    <row r="8" spans="1:11">
      <c r="A8" s="29" t="s">
        <v>186</v>
      </c>
      <c r="B8" s="3" t="s">
        <v>187</v>
      </c>
      <c r="C8" s="3" t="s">
        <v>188</v>
      </c>
      <c r="D8" s="51" t="s">
        <v>64</v>
      </c>
      <c r="E8" s="3"/>
      <c r="F8" s="10"/>
      <c r="G8" s="36"/>
      <c r="H8" s="36"/>
      <c r="I8" s="36"/>
      <c r="J8" s="36"/>
      <c r="K8" s="3"/>
    </row>
    <row r="9" spans="1:11">
      <c r="A9" s="28" t="s">
        <v>78</v>
      </c>
      <c r="B9" s="51" t="s">
        <v>189</v>
      </c>
      <c r="C9" s="51" t="s">
        <v>190</v>
      </c>
      <c r="D9" s="51" t="s">
        <v>64</v>
      </c>
      <c r="E9" s="51"/>
      <c r="F9" s="9"/>
      <c r="G9" s="35"/>
      <c r="H9" s="35"/>
      <c r="I9" s="35"/>
      <c r="J9" s="35"/>
      <c r="K9" s="51"/>
    </row>
    <row r="10" spans="1:11">
      <c r="A10" s="29" t="s">
        <v>99</v>
      </c>
      <c r="B10" s="3" t="s">
        <v>191</v>
      </c>
      <c r="C10" s="3" t="s">
        <v>192</v>
      </c>
      <c r="D10" s="51" t="s">
        <v>64</v>
      </c>
      <c r="E10" s="3"/>
      <c r="F10" s="10"/>
      <c r="G10" s="36"/>
      <c r="H10" s="36"/>
      <c r="I10" s="36"/>
      <c r="J10" s="36"/>
      <c r="K10" s="3"/>
    </row>
    <row r="11" spans="1:11">
      <c r="A11" s="28" t="s">
        <v>193</v>
      </c>
      <c r="B11" s="51" t="s">
        <v>194</v>
      </c>
      <c r="C11" s="51" t="s">
        <v>195</v>
      </c>
      <c r="D11" s="51" t="s">
        <v>85</v>
      </c>
      <c r="E11" s="51"/>
      <c r="F11" s="9"/>
      <c r="G11" s="35"/>
      <c r="H11" s="35"/>
      <c r="I11" s="35"/>
      <c r="J11" s="35"/>
      <c r="K11" s="51"/>
    </row>
    <row r="12" spans="1:11">
      <c r="A12" s="29" t="s">
        <v>196</v>
      </c>
      <c r="B12" s="3" t="s">
        <v>197</v>
      </c>
      <c r="C12" s="3" t="s">
        <v>198</v>
      </c>
      <c r="D12" s="51" t="s">
        <v>85</v>
      </c>
      <c r="E12" s="3"/>
      <c r="F12" s="10"/>
      <c r="G12" s="36"/>
      <c r="H12" s="36"/>
      <c r="I12" s="36"/>
      <c r="J12" s="36"/>
      <c r="K12" s="3"/>
    </row>
    <row r="13" spans="1:11" ht="30">
      <c r="A13" s="28" t="s">
        <v>199</v>
      </c>
      <c r="B13" s="51" t="s">
        <v>200</v>
      </c>
      <c r="C13" s="51" t="s">
        <v>201</v>
      </c>
      <c r="D13" s="51" t="s">
        <v>64</v>
      </c>
      <c r="E13" s="51"/>
      <c r="F13" s="9"/>
      <c r="G13" s="35"/>
      <c r="H13" s="35"/>
      <c r="I13" s="35"/>
      <c r="J13" s="35"/>
      <c r="K13" s="51"/>
    </row>
    <row r="14" spans="1:11" ht="30">
      <c r="A14" s="29" t="s">
        <v>202</v>
      </c>
      <c r="B14" s="3" t="s">
        <v>203</v>
      </c>
      <c r="C14" s="3" t="s">
        <v>204</v>
      </c>
      <c r="D14" s="51" t="s">
        <v>85</v>
      </c>
      <c r="E14" s="3"/>
      <c r="F14" s="10"/>
      <c r="G14" s="36"/>
      <c r="H14" s="36"/>
      <c r="I14" s="36"/>
      <c r="J14" s="36"/>
      <c r="K14" s="3"/>
    </row>
    <row r="15" spans="1:11">
      <c r="A15" s="28" t="s">
        <v>118</v>
      </c>
      <c r="B15" s="51" t="s">
        <v>205</v>
      </c>
      <c r="C15" s="51" t="s">
        <v>206</v>
      </c>
      <c r="D15" s="51" t="s">
        <v>64</v>
      </c>
      <c r="E15" s="51"/>
      <c r="F15" s="9"/>
      <c r="G15" s="35"/>
      <c r="H15" s="35"/>
      <c r="I15" s="35"/>
      <c r="J15" s="35"/>
      <c r="K15" s="51"/>
    </row>
    <row r="16" spans="1:11">
      <c r="A16" s="29" t="s">
        <v>207</v>
      </c>
      <c r="B16" s="3" t="s">
        <v>208</v>
      </c>
      <c r="C16" s="3" t="s">
        <v>209</v>
      </c>
      <c r="D16" s="51" t="s">
        <v>64</v>
      </c>
      <c r="E16" s="3"/>
      <c r="F16" s="10"/>
      <c r="G16" s="36"/>
      <c r="H16" s="36"/>
      <c r="I16" s="36"/>
      <c r="J16" s="36"/>
      <c r="K16" s="3"/>
    </row>
    <row r="17" spans="4:10">
      <c r="D17" s="51"/>
      <c r="G17" s="37"/>
      <c r="H17" s="37"/>
      <c r="I17" s="37"/>
      <c r="J17" s="37"/>
    </row>
  </sheetData>
  <mergeCells count="4">
    <mergeCell ref="A1:E1"/>
    <mergeCell ref="F1:J1"/>
    <mergeCell ref="A2:E2"/>
    <mergeCell ref="F2:J2"/>
  </mergeCells>
  <conditionalFormatting sqref="G5:J16">
    <cfRule type="expression" dxfId="5" priority="4">
      <formula>G5="Pass"</formula>
    </cfRule>
    <cfRule type="expression" dxfId="4" priority="5">
      <formula>G5="Concern"</formula>
    </cfRule>
    <cfRule type="expression" dxfId="3" priority="6">
      <formula>G5="Fail"</formula>
    </cfRule>
  </conditionalFormatting>
  <conditionalFormatting sqref="D5:D17">
    <cfRule type="expression" dxfId="2" priority="1">
      <formula>D5="High"</formula>
    </cfRule>
    <cfRule type="expression" dxfId="1" priority="2">
      <formula>D5="Medium"</formula>
    </cfRule>
    <cfRule type="expression" dxfId="0" priority="3">
      <formula>D5="Low"</formula>
    </cfRule>
  </conditionalFormatting>
  <dataValidations count="2">
    <dataValidation type="list" sqref="D5:D16" xr:uid="{00000000-0002-0000-0500-000000000000}">
      <formula1>"High,Medium,Low"</formula1>
    </dataValidation>
    <dataValidation type="list" sqref="G5:J16" xr:uid="{00000000-0002-0000-0500-000001000000}">
      <formula1>"Not Tested,Pass,Concern,Fail"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7"/>
  <sheetViews>
    <sheetView zoomScale="130" zoomScaleNormal="130" workbookViewId="0">
      <selection activeCell="E23" sqref="E23"/>
    </sheetView>
  </sheetViews>
  <sheetFormatPr defaultColWidth="8.875" defaultRowHeight="15"/>
  <cols>
    <col min="1" max="1" width="24" style="1" customWidth="1"/>
    <col min="2" max="2" width="18" style="1" customWidth="1"/>
    <col min="3" max="3" width="18.5" style="1" customWidth="1"/>
    <col min="4" max="4" width="16" style="1" customWidth="1"/>
    <col min="5" max="5" width="34" style="1" customWidth="1"/>
    <col min="6" max="6" width="42" style="1" customWidth="1"/>
    <col min="7" max="7" width="30" style="1" customWidth="1"/>
    <col min="8" max="16384" width="8.875" style="1"/>
  </cols>
  <sheetData>
    <row r="1" spans="1:7" ht="18.95">
      <c r="A1" s="56" t="s">
        <v>210</v>
      </c>
      <c r="B1" s="56"/>
      <c r="C1" s="56"/>
      <c r="D1" s="56"/>
      <c r="E1" s="56"/>
      <c r="F1" s="56"/>
      <c r="G1" s="56"/>
    </row>
    <row r="2" spans="1:7">
      <c r="A2" s="59" t="s">
        <v>211</v>
      </c>
      <c r="B2" s="59"/>
      <c r="C2" s="59"/>
      <c r="D2" s="59"/>
      <c r="E2" s="59"/>
      <c r="F2" s="59"/>
      <c r="G2" s="59"/>
    </row>
    <row r="4" spans="1:7" ht="15.95">
      <c r="A4" s="39" t="s">
        <v>212</v>
      </c>
      <c r="B4" s="39" t="s">
        <v>213</v>
      </c>
      <c r="C4" s="39" t="s">
        <v>214</v>
      </c>
      <c r="D4" s="39" t="s">
        <v>215</v>
      </c>
      <c r="E4" s="39" t="s">
        <v>216</v>
      </c>
      <c r="F4" s="39" t="s">
        <v>217</v>
      </c>
      <c r="G4" s="39" t="s">
        <v>218</v>
      </c>
    </row>
    <row r="5" spans="1:7">
      <c r="A5" s="51" t="s">
        <v>219</v>
      </c>
      <c r="B5" s="5">
        <f>'Weighted Scorecard'!D14</f>
        <v>0</v>
      </c>
      <c r="C5" s="7">
        <f>'TCO Comparison'!C15</f>
        <v>0</v>
      </c>
      <c r="D5" s="11" t="str">
        <f>IF(COUNTA('Trial Validation'!G5:G16)-COUNTIF('Trial Validation'!G5:G16,"Not Tested")=0,"",COUNTIF('Trial Validation'!G5:G16,"Pass")/(COUNTA('Trial Validation'!G5:G16)-COUNTIF('Trial Validation'!G5:G16,"Not Tested")))</f>
        <v/>
      </c>
      <c r="E5" s="51"/>
      <c r="F5" s="51"/>
      <c r="G5" s="51"/>
    </row>
    <row r="6" spans="1:7">
      <c r="A6" s="3" t="s">
        <v>220</v>
      </c>
      <c r="B6" s="6">
        <f>'Weighted Scorecard'!F14</f>
        <v>0</v>
      </c>
      <c r="C6" s="8">
        <f>'TCO Comparison'!E15</f>
        <v>0</v>
      </c>
      <c r="D6" s="12" t="str">
        <f>IF(COUNTA('Trial Validation'!H5:H16)-COUNTIF('Trial Validation'!H5:H16,"Not Tested")=0,"",COUNTIF('Trial Validation'!H5:H16,"Pass")/(COUNTA('Trial Validation'!H5:H16)-COUNTIF('Trial Validation'!H5:H16,"Not Tested")))</f>
        <v/>
      </c>
      <c r="E6" s="3"/>
      <c r="F6" s="3"/>
      <c r="G6" s="3"/>
    </row>
    <row r="7" spans="1:7">
      <c r="A7" s="51" t="s">
        <v>221</v>
      </c>
      <c r="B7" s="5">
        <f>'Weighted Scorecard'!H14</f>
        <v>0</v>
      </c>
      <c r="C7" s="7">
        <f>'TCO Comparison'!G15</f>
        <v>0</v>
      </c>
      <c r="D7" s="11" t="str">
        <f>IF(COUNTA('Trial Validation'!I5:I16)-COUNTIF('Trial Validation'!I5:I16,"Not Tested")=0,"",COUNTIF('Trial Validation'!I5:I16,"Pass")/(COUNTA('Trial Validation'!I5:I16)-COUNTIF('Trial Validation'!I5:I16,"Not Tested")))</f>
        <v/>
      </c>
      <c r="E7" s="51"/>
      <c r="F7" s="51"/>
      <c r="G7" s="51"/>
    </row>
    <row r="8" spans="1:7">
      <c r="A8" s="3" t="s">
        <v>222</v>
      </c>
      <c r="B8" s="6">
        <f>'Weighted Scorecard'!J14</f>
        <v>0</v>
      </c>
      <c r="C8" s="8">
        <f>'TCO Comparison'!I15</f>
        <v>0</v>
      </c>
      <c r="D8" s="12" t="str">
        <f>IF(COUNTA('Trial Validation'!J5:J16)-COUNTIF('Trial Validation'!J5:J16,"Not Tested")=0,"",COUNTIF('Trial Validation'!J5:J16,"Pass")/(COUNTA('Trial Validation'!J5:J16)-COUNTIF('Trial Validation'!J5:J16,"Not Tested")))</f>
        <v/>
      </c>
      <c r="E8" s="3"/>
      <c r="F8" s="3"/>
      <c r="G8" s="3"/>
    </row>
    <row r="11" spans="1:7">
      <c r="A11" s="58" t="s">
        <v>223</v>
      </c>
      <c r="B11" s="58"/>
      <c r="C11" s="58"/>
      <c r="D11" s="58"/>
      <c r="E11" s="58"/>
      <c r="F11" s="58"/>
      <c r="G11" s="58"/>
    </row>
    <row r="12" spans="1:7">
      <c r="A12" s="50" t="s">
        <v>224</v>
      </c>
      <c r="B12" s="57"/>
      <c r="C12" s="57"/>
      <c r="D12" s="57"/>
      <c r="E12" s="57"/>
      <c r="F12" s="57"/>
      <c r="G12" s="57"/>
    </row>
    <row r="13" spans="1:7">
      <c r="A13" s="50" t="s">
        <v>225</v>
      </c>
      <c r="B13" s="57"/>
      <c r="C13" s="57"/>
      <c r="D13" s="57"/>
      <c r="E13" s="57"/>
      <c r="F13" s="57"/>
      <c r="G13" s="57"/>
    </row>
    <row r="14" spans="1:7" ht="30">
      <c r="A14" s="50" t="s">
        <v>226</v>
      </c>
      <c r="B14" s="57"/>
      <c r="C14" s="57"/>
      <c r="D14" s="57"/>
      <c r="E14" s="57"/>
      <c r="F14" s="57"/>
      <c r="G14" s="57"/>
    </row>
    <row r="15" spans="1:7">
      <c r="A15" s="50" t="s">
        <v>227</v>
      </c>
      <c r="B15" s="57"/>
      <c r="C15" s="57"/>
      <c r="D15" s="57"/>
      <c r="E15" s="57"/>
      <c r="F15" s="57"/>
      <c r="G15" s="57"/>
    </row>
    <row r="16" spans="1:7">
      <c r="A16" s="50" t="s">
        <v>228</v>
      </c>
      <c r="B16" s="57"/>
      <c r="C16" s="57"/>
      <c r="D16" s="57"/>
      <c r="E16" s="57"/>
      <c r="F16" s="57"/>
      <c r="G16" s="57"/>
    </row>
    <row r="17" spans="1:7">
      <c r="A17" s="50" t="s">
        <v>229</v>
      </c>
      <c r="B17" s="57" t="s">
        <v>230</v>
      </c>
      <c r="C17" s="57"/>
      <c r="D17" s="57"/>
      <c r="E17" s="57"/>
      <c r="F17" s="57"/>
      <c r="G17" s="57"/>
    </row>
  </sheetData>
  <mergeCells count="11">
    <mergeCell ref="A11:G11"/>
    <mergeCell ref="A1:E1"/>
    <mergeCell ref="F1:G1"/>
    <mergeCell ref="A2:E2"/>
    <mergeCell ref="F2:G2"/>
    <mergeCell ref="B17:G17"/>
    <mergeCell ref="B12:G12"/>
    <mergeCell ref="B13:G13"/>
    <mergeCell ref="B14:G14"/>
    <mergeCell ref="B15:G15"/>
    <mergeCell ref="B16:G16"/>
  </mergeCells>
  <conditionalFormatting sqref="B5:B8">
    <cfRule type="colorScale" priority="1">
      <colorScale>
        <cfvo type="min"/>
        <cfvo type="percentile" val="50"/>
        <cfvo type="max"/>
        <color rgb="FFFDE2E2"/>
        <color rgb="FFFEF3C7"/>
        <color rgb="FFD9FBE7"/>
      </colorScale>
    </cfRule>
  </conditionalFormatting>
  <conditionalFormatting sqref="D5:D8">
    <cfRule type="colorScale" priority="2">
      <colorScale>
        <cfvo type="min"/>
        <cfvo type="percentile" val="50"/>
        <cfvo type="max"/>
        <color rgb="FFFDE2E2"/>
        <color rgb="FFFEF3C7"/>
        <color rgb="FFD9FBE7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Aaron Epps</cp:lastModifiedBy>
  <cp:revision/>
  <dcterms:created xsi:type="dcterms:W3CDTF">2026-07-01T19:02:52Z</dcterms:created>
  <dcterms:modified xsi:type="dcterms:W3CDTF">2026-07-01T19:02:52Z</dcterms:modified>
  <cp:category/>
  <cp:contentStatus/>
</cp:coreProperties>
</file>